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suha.abudia\Desktop\البرنامج الوطني لتطوير النظام الإحصائي\Website\"/>
    </mc:Choice>
  </mc:AlternateContent>
  <xr:revisionPtr revIDLastSave="0" documentId="13_ncr:1_{882FC52B-9FCD-4110-866E-80A2298CE79F}" xr6:coauthVersionLast="47" xr6:coauthVersionMax="47" xr10:uidLastSave="{00000000-0000-0000-0000-000000000000}"/>
  <bookViews>
    <workbookView xWindow="-120" yWindow="-120" windowWidth="29040" windowHeight="15720" xr2:uid="{2B5D6632-2A28-4A3F-943D-6A77373203A4}"/>
  </bookViews>
  <sheets>
    <sheet name="الفهرس Index" sheetId="4" r:id="rId1"/>
    <sheet name="البيانات الوصفية Metadata " sheetId="1" r:id="rId2"/>
    <sheet name="بالأسعار الجارية Current" sheetId="5" r:id="rId3"/>
    <sheet name="بالأسعار الثابتة Constant" sheetId="9" r:id="rId4"/>
  </sheets>
  <definedNames>
    <definedName name="_T2">#REF!</definedName>
    <definedName name="_xlnm.Database">#REF!</definedName>
    <definedName name="_xlnm.Print_Area" localSheetId="0">'الفهرس Index'!$A$1:$O$24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4" l="1"/>
  <c r="D10" i="4"/>
  <c r="D9" i="4"/>
  <c r="B11" i="4"/>
  <c r="B10" i="4"/>
  <c r="B9" i="4"/>
  <c r="D8" i="4"/>
  <c r="D7" i="4"/>
  <c r="D6" i="4"/>
  <c r="B8" i="4"/>
  <c r="B7" i="4"/>
  <c r="B6" i="4"/>
  <c r="BG83" i="9"/>
  <c r="BF83" i="9"/>
  <c r="BE83" i="9"/>
  <c r="BD83" i="9"/>
  <c r="BC83" i="9"/>
  <c r="BB83" i="9"/>
  <c r="BA83" i="9"/>
  <c r="AZ83" i="9"/>
  <c r="AY83" i="9"/>
  <c r="AX83" i="9"/>
  <c r="AW83" i="9"/>
  <c r="AV83" i="9"/>
  <c r="AU83" i="9"/>
  <c r="AT83" i="9"/>
  <c r="AS83" i="9"/>
  <c r="AR83" i="9"/>
  <c r="AQ83" i="9"/>
  <c r="AP83" i="9"/>
  <c r="AO83" i="9"/>
  <c r="AN83" i="9"/>
  <c r="AM83" i="9"/>
  <c r="AL83" i="9"/>
  <c r="AK83" i="9"/>
  <c r="AJ83" i="9"/>
  <c r="AI83" i="9"/>
  <c r="AH83" i="9"/>
  <c r="AG83" i="9"/>
  <c r="AF83" i="9"/>
  <c r="AE83" i="9"/>
  <c r="AD83" i="9"/>
  <c r="AC83" i="9"/>
  <c r="AB83" i="9"/>
  <c r="AA83" i="9"/>
  <c r="Z83" i="9"/>
  <c r="Y83" i="9"/>
  <c r="X83" i="9"/>
  <c r="W83" i="9"/>
  <c r="V83" i="9"/>
  <c r="U83" i="9"/>
  <c r="T83" i="9"/>
  <c r="S83" i="9"/>
  <c r="R83" i="9"/>
  <c r="Q83" i="9"/>
  <c r="P83" i="9"/>
  <c r="O83" i="9"/>
  <c r="N83" i="9"/>
  <c r="M83" i="9"/>
  <c r="L83" i="9"/>
  <c r="K83" i="9"/>
  <c r="J83" i="9"/>
  <c r="I83" i="9"/>
  <c r="H83" i="9"/>
  <c r="G83" i="9"/>
  <c r="F83" i="9"/>
  <c r="E83" i="9"/>
  <c r="D83" i="9"/>
  <c r="BG82" i="9"/>
  <c r="BF82" i="9"/>
  <c r="BE82" i="9"/>
  <c r="BD82" i="9"/>
  <c r="BC82" i="9"/>
  <c r="BB82" i="9"/>
  <c r="BA82" i="9"/>
  <c r="AZ82" i="9"/>
  <c r="AY82" i="9"/>
  <c r="AX82" i="9"/>
  <c r="AW82" i="9"/>
  <c r="AV82" i="9"/>
  <c r="AU82" i="9"/>
  <c r="AT82" i="9"/>
  <c r="AS82" i="9"/>
  <c r="AR82" i="9"/>
  <c r="AQ82" i="9"/>
  <c r="AP82" i="9"/>
  <c r="AO82" i="9"/>
  <c r="AN82" i="9"/>
  <c r="AM82" i="9"/>
  <c r="AL82" i="9"/>
  <c r="AK82" i="9"/>
  <c r="AJ82" i="9"/>
  <c r="AI82" i="9"/>
  <c r="AH82" i="9"/>
  <c r="AG82" i="9"/>
  <c r="AF82" i="9"/>
  <c r="AE82" i="9"/>
  <c r="AD82" i="9"/>
  <c r="AC82" i="9"/>
  <c r="AB82" i="9"/>
  <c r="AA82" i="9"/>
  <c r="Z82" i="9"/>
  <c r="Y82" i="9"/>
  <c r="X82" i="9"/>
  <c r="W82" i="9"/>
  <c r="V82" i="9"/>
  <c r="U82" i="9"/>
  <c r="T82" i="9"/>
  <c r="S82" i="9"/>
  <c r="R82" i="9"/>
  <c r="Q82" i="9"/>
  <c r="P82" i="9"/>
  <c r="O82" i="9"/>
  <c r="N82" i="9"/>
  <c r="M82" i="9"/>
  <c r="L82" i="9"/>
  <c r="K82" i="9"/>
  <c r="J82" i="9"/>
  <c r="I82" i="9"/>
  <c r="H82" i="9"/>
  <c r="G82" i="9"/>
  <c r="F82" i="9"/>
  <c r="E82" i="9"/>
  <c r="D82" i="9"/>
  <c r="BG81" i="9"/>
  <c r="BF81" i="9"/>
  <c r="BE81" i="9"/>
  <c r="BD81" i="9"/>
  <c r="BC81" i="9"/>
  <c r="BB81" i="9"/>
  <c r="BA81" i="9"/>
  <c r="AZ81" i="9"/>
  <c r="AY81" i="9"/>
  <c r="AX81" i="9"/>
  <c r="AW81" i="9"/>
  <c r="AV81" i="9"/>
  <c r="AU81" i="9"/>
  <c r="AT81" i="9"/>
  <c r="AS81" i="9"/>
  <c r="AR81" i="9"/>
  <c r="AQ81" i="9"/>
  <c r="AP81" i="9"/>
  <c r="AO81" i="9"/>
  <c r="AN81" i="9"/>
  <c r="AM81" i="9"/>
  <c r="AL81" i="9"/>
  <c r="AK81" i="9"/>
  <c r="AJ81" i="9"/>
  <c r="AI81" i="9"/>
  <c r="AH81" i="9"/>
  <c r="AG81" i="9"/>
  <c r="AF81" i="9"/>
  <c r="AE81" i="9"/>
  <c r="AD81" i="9"/>
  <c r="AC81" i="9"/>
  <c r="AB81" i="9"/>
  <c r="AA81" i="9"/>
  <c r="Z81" i="9"/>
  <c r="Y81" i="9"/>
  <c r="X81" i="9"/>
  <c r="W81" i="9"/>
  <c r="V81" i="9"/>
  <c r="U81" i="9"/>
  <c r="T81" i="9"/>
  <c r="S81" i="9"/>
  <c r="R81" i="9"/>
  <c r="Q81" i="9"/>
  <c r="P81" i="9"/>
  <c r="O81" i="9"/>
  <c r="N81" i="9"/>
  <c r="M81" i="9"/>
  <c r="L81" i="9"/>
  <c r="K81" i="9"/>
  <c r="J81" i="9"/>
  <c r="I81" i="9"/>
  <c r="H81" i="9"/>
  <c r="G81" i="9"/>
  <c r="F81" i="9"/>
  <c r="E81" i="9"/>
  <c r="D81" i="9"/>
  <c r="BG80" i="9"/>
  <c r="BF80" i="9"/>
  <c r="BE80" i="9"/>
  <c r="BD80" i="9"/>
  <c r="BC80" i="9"/>
  <c r="BB80" i="9"/>
  <c r="BA80" i="9"/>
  <c r="AZ80" i="9"/>
  <c r="AY80" i="9"/>
  <c r="AX80" i="9"/>
  <c r="AW80" i="9"/>
  <c r="AV80" i="9"/>
  <c r="AU80" i="9"/>
  <c r="AT80" i="9"/>
  <c r="AS80" i="9"/>
  <c r="AR80" i="9"/>
  <c r="AQ80" i="9"/>
  <c r="AP80" i="9"/>
  <c r="AO80" i="9"/>
  <c r="AN80" i="9"/>
  <c r="AM80" i="9"/>
  <c r="AL80" i="9"/>
  <c r="AK80" i="9"/>
  <c r="AJ80" i="9"/>
  <c r="AI80" i="9"/>
  <c r="AH80" i="9"/>
  <c r="AG80" i="9"/>
  <c r="AF80" i="9"/>
  <c r="AE80" i="9"/>
  <c r="AD80" i="9"/>
  <c r="AC80" i="9"/>
  <c r="AB80" i="9"/>
  <c r="AA80" i="9"/>
  <c r="Z80" i="9"/>
  <c r="Y80" i="9"/>
  <c r="X80" i="9"/>
  <c r="W80" i="9"/>
  <c r="V80" i="9"/>
  <c r="U80" i="9"/>
  <c r="T80" i="9"/>
  <c r="S80" i="9"/>
  <c r="R80" i="9"/>
  <c r="Q80" i="9"/>
  <c r="P80" i="9"/>
  <c r="O80" i="9"/>
  <c r="N80" i="9"/>
  <c r="M80" i="9"/>
  <c r="L80" i="9"/>
  <c r="K80" i="9"/>
  <c r="J80" i="9"/>
  <c r="I80" i="9"/>
  <c r="H80" i="9"/>
  <c r="G80" i="9"/>
  <c r="F80" i="9"/>
  <c r="E80" i="9"/>
  <c r="D80" i="9"/>
  <c r="BG79" i="9"/>
  <c r="BF79" i="9"/>
  <c r="BE79" i="9"/>
  <c r="BD79" i="9"/>
  <c r="BC79" i="9"/>
  <c r="BB79" i="9"/>
  <c r="BA79" i="9"/>
  <c r="AZ79" i="9"/>
  <c r="AY79" i="9"/>
  <c r="AX79" i="9"/>
  <c r="AW79" i="9"/>
  <c r="AV79" i="9"/>
  <c r="AU79" i="9"/>
  <c r="AT79" i="9"/>
  <c r="AS79" i="9"/>
  <c r="AR79" i="9"/>
  <c r="AQ79" i="9"/>
  <c r="AP79" i="9"/>
  <c r="AO79" i="9"/>
  <c r="AN79" i="9"/>
  <c r="AM79" i="9"/>
  <c r="AL79" i="9"/>
  <c r="AK79" i="9"/>
  <c r="AJ79" i="9"/>
  <c r="AI79" i="9"/>
  <c r="AH79" i="9"/>
  <c r="AG79" i="9"/>
  <c r="AF79" i="9"/>
  <c r="AE79" i="9"/>
  <c r="AD79" i="9"/>
  <c r="AC79" i="9"/>
  <c r="AB79" i="9"/>
  <c r="AA79" i="9"/>
  <c r="Z79" i="9"/>
  <c r="Y79" i="9"/>
  <c r="X79" i="9"/>
  <c r="W79" i="9"/>
  <c r="V79" i="9"/>
  <c r="U79" i="9"/>
  <c r="T79" i="9"/>
  <c r="S79" i="9"/>
  <c r="R79" i="9"/>
  <c r="Q79" i="9"/>
  <c r="P79" i="9"/>
  <c r="O79" i="9"/>
  <c r="N79" i="9"/>
  <c r="M79" i="9"/>
  <c r="L79" i="9"/>
  <c r="K79" i="9"/>
  <c r="J79" i="9"/>
  <c r="I79" i="9"/>
  <c r="H79" i="9"/>
  <c r="G79" i="9"/>
  <c r="F79" i="9"/>
  <c r="E79" i="9"/>
  <c r="D79" i="9"/>
  <c r="BG78" i="9"/>
  <c r="BF78" i="9"/>
  <c r="BE78" i="9"/>
  <c r="BD78" i="9"/>
  <c r="BC78" i="9"/>
  <c r="BB78" i="9"/>
  <c r="BA78" i="9"/>
  <c r="AZ78" i="9"/>
  <c r="AY78" i="9"/>
  <c r="AX78" i="9"/>
  <c r="AW78" i="9"/>
  <c r="AV78" i="9"/>
  <c r="AU78" i="9"/>
  <c r="AT78" i="9"/>
  <c r="AS78" i="9"/>
  <c r="AR78" i="9"/>
  <c r="AQ78" i="9"/>
  <c r="AP78" i="9"/>
  <c r="AO78" i="9"/>
  <c r="AN78" i="9"/>
  <c r="AM78" i="9"/>
  <c r="AL78" i="9"/>
  <c r="AK78" i="9"/>
  <c r="AJ78" i="9"/>
  <c r="AI78" i="9"/>
  <c r="AH78" i="9"/>
  <c r="AG78" i="9"/>
  <c r="AF78" i="9"/>
  <c r="AE78" i="9"/>
  <c r="AD78" i="9"/>
  <c r="AC78" i="9"/>
  <c r="AB78" i="9"/>
  <c r="AA78" i="9"/>
  <c r="Z78" i="9"/>
  <c r="Y78" i="9"/>
  <c r="X78" i="9"/>
  <c r="W78" i="9"/>
  <c r="V78" i="9"/>
  <c r="U78" i="9"/>
  <c r="T78" i="9"/>
  <c r="S78" i="9"/>
  <c r="R78" i="9"/>
  <c r="Q78" i="9"/>
  <c r="P78" i="9"/>
  <c r="O78" i="9"/>
  <c r="N78" i="9"/>
  <c r="M78" i="9"/>
  <c r="L78" i="9"/>
  <c r="K78" i="9"/>
  <c r="J78" i="9"/>
  <c r="I78" i="9"/>
  <c r="H78" i="9"/>
  <c r="G78" i="9"/>
  <c r="F78" i="9"/>
  <c r="E78" i="9"/>
  <c r="D78" i="9"/>
  <c r="BG77" i="9"/>
  <c r="BF77" i="9"/>
  <c r="BE77" i="9"/>
  <c r="BD77" i="9"/>
  <c r="BC77" i="9"/>
  <c r="BB77" i="9"/>
  <c r="BA77" i="9"/>
  <c r="AZ77" i="9"/>
  <c r="AY77" i="9"/>
  <c r="AX77" i="9"/>
  <c r="AW77" i="9"/>
  <c r="AV77" i="9"/>
  <c r="AU77" i="9"/>
  <c r="AT77" i="9"/>
  <c r="AS77" i="9"/>
  <c r="AR77" i="9"/>
  <c r="AQ77" i="9"/>
  <c r="AP77" i="9"/>
  <c r="AO77" i="9"/>
  <c r="AN77" i="9"/>
  <c r="AM77" i="9"/>
  <c r="AL77" i="9"/>
  <c r="AK77" i="9"/>
  <c r="AJ77" i="9"/>
  <c r="AI77" i="9"/>
  <c r="AH77" i="9"/>
  <c r="AG77" i="9"/>
  <c r="AF77" i="9"/>
  <c r="AE77" i="9"/>
  <c r="AD77" i="9"/>
  <c r="AC77" i="9"/>
  <c r="AB77" i="9"/>
  <c r="AA77" i="9"/>
  <c r="Z77" i="9"/>
  <c r="Y77" i="9"/>
  <c r="X77" i="9"/>
  <c r="W77" i="9"/>
  <c r="V77" i="9"/>
  <c r="U77" i="9"/>
  <c r="T77" i="9"/>
  <c r="S77" i="9"/>
  <c r="R77" i="9"/>
  <c r="Q77" i="9"/>
  <c r="P77" i="9"/>
  <c r="O77" i="9"/>
  <c r="N77" i="9"/>
  <c r="M77" i="9"/>
  <c r="L77" i="9"/>
  <c r="K77" i="9"/>
  <c r="J77" i="9"/>
  <c r="I77" i="9"/>
  <c r="H77" i="9"/>
  <c r="G77" i="9"/>
  <c r="F77" i="9"/>
  <c r="E77" i="9"/>
  <c r="D77" i="9"/>
  <c r="BG76" i="9"/>
  <c r="BF76" i="9"/>
  <c r="BE76" i="9"/>
  <c r="BD76" i="9"/>
  <c r="BC76" i="9"/>
  <c r="BB76" i="9"/>
  <c r="BA76" i="9"/>
  <c r="AZ76" i="9"/>
  <c r="AY76" i="9"/>
  <c r="AX76" i="9"/>
  <c r="AW76" i="9"/>
  <c r="AV76" i="9"/>
  <c r="AU76" i="9"/>
  <c r="AT76" i="9"/>
  <c r="AS76" i="9"/>
  <c r="AR76" i="9"/>
  <c r="AQ76" i="9"/>
  <c r="AP76" i="9"/>
  <c r="AO76" i="9"/>
  <c r="AN76" i="9"/>
  <c r="AM76" i="9"/>
  <c r="AL76" i="9"/>
  <c r="AK76" i="9"/>
  <c r="AJ76" i="9"/>
  <c r="AI76" i="9"/>
  <c r="AH76" i="9"/>
  <c r="AG76" i="9"/>
  <c r="AF76" i="9"/>
  <c r="AE76" i="9"/>
  <c r="AD76" i="9"/>
  <c r="AC76" i="9"/>
  <c r="AB76" i="9"/>
  <c r="AA76" i="9"/>
  <c r="Z76" i="9"/>
  <c r="Y76" i="9"/>
  <c r="X76" i="9"/>
  <c r="W76" i="9"/>
  <c r="V76" i="9"/>
  <c r="U76" i="9"/>
  <c r="T76" i="9"/>
  <c r="S76" i="9"/>
  <c r="R76" i="9"/>
  <c r="Q76" i="9"/>
  <c r="P76" i="9"/>
  <c r="O76" i="9"/>
  <c r="N76" i="9"/>
  <c r="M76" i="9"/>
  <c r="L76" i="9"/>
  <c r="K76" i="9"/>
  <c r="J76" i="9"/>
  <c r="I76" i="9"/>
  <c r="H76" i="9"/>
  <c r="G76" i="9"/>
  <c r="F76" i="9"/>
  <c r="E76" i="9"/>
  <c r="D76" i="9"/>
  <c r="BG75" i="9"/>
  <c r="BF75" i="9"/>
  <c r="BE75" i="9"/>
  <c r="BD75" i="9"/>
  <c r="BC75" i="9"/>
  <c r="BB75" i="9"/>
  <c r="BA75" i="9"/>
  <c r="AZ75" i="9"/>
  <c r="AY75" i="9"/>
  <c r="AX75" i="9"/>
  <c r="AW75" i="9"/>
  <c r="AV75" i="9"/>
  <c r="AU75" i="9"/>
  <c r="AT75" i="9"/>
  <c r="AS75" i="9"/>
  <c r="AR75" i="9"/>
  <c r="AQ75" i="9"/>
  <c r="AP75" i="9"/>
  <c r="AO75" i="9"/>
  <c r="AN75" i="9"/>
  <c r="AM75" i="9"/>
  <c r="AL75" i="9"/>
  <c r="AK75" i="9"/>
  <c r="AJ75" i="9"/>
  <c r="AI75" i="9"/>
  <c r="AH75" i="9"/>
  <c r="AG75" i="9"/>
  <c r="AF75" i="9"/>
  <c r="AE75" i="9"/>
  <c r="AD75" i="9"/>
  <c r="AC75" i="9"/>
  <c r="AB75" i="9"/>
  <c r="AA75" i="9"/>
  <c r="Z75" i="9"/>
  <c r="Y75" i="9"/>
  <c r="X75" i="9"/>
  <c r="W75" i="9"/>
  <c r="V75" i="9"/>
  <c r="U75" i="9"/>
  <c r="T75" i="9"/>
  <c r="S75" i="9"/>
  <c r="R75" i="9"/>
  <c r="Q75" i="9"/>
  <c r="P75" i="9"/>
  <c r="O75" i="9"/>
  <c r="N75" i="9"/>
  <c r="M75" i="9"/>
  <c r="L75" i="9"/>
  <c r="K75" i="9"/>
  <c r="J75" i="9"/>
  <c r="I75" i="9"/>
  <c r="H75" i="9"/>
  <c r="G75" i="9"/>
  <c r="F75" i="9"/>
  <c r="E75" i="9"/>
  <c r="D75" i="9"/>
  <c r="BG74" i="9"/>
  <c r="BF74" i="9"/>
  <c r="BE74" i="9"/>
  <c r="BD74" i="9"/>
  <c r="BC74" i="9"/>
  <c r="BB74" i="9"/>
  <c r="BA74" i="9"/>
  <c r="AZ74" i="9"/>
  <c r="AY74" i="9"/>
  <c r="AX74" i="9"/>
  <c r="AW74" i="9"/>
  <c r="AV74" i="9"/>
  <c r="AU74" i="9"/>
  <c r="AT74" i="9"/>
  <c r="AS74" i="9"/>
  <c r="AR74" i="9"/>
  <c r="AQ74" i="9"/>
  <c r="AP74" i="9"/>
  <c r="AO74" i="9"/>
  <c r="AN74" i="9"/>
  <c r="AM74" i="9"/>
  <c r="AL74" i="9"/>
  <c r="AK74" i="9"/>
  <c r="AJ74" i="9"/>
  <c r="AI74" i="9"/>
  <c r="AH74" i="9"/>
  <c r="AG74" i="9"/>
  <c r="AF74" i="9"/>
  <c r="AE74" i="9"/>
  <c r="AD74" i="9"/>
  <c r="AC74" i="9"/>
  <c r="AB74" i="9"/>
  <c r="AA74" i="9"/>
  <c r="Z74" i="9"/>
  <c r="Y74" i="9"/>
  <c r="X74" i="9"/>
  <c r="W74" i="9"/>
  <c r="V74" i="9"/>
  <c r="U74" i="9"/>
  <c r="T74" i="9"/>
  <c r="S74" i="9"/>
  <c r="R74" i="9"/>
  <c r="Q74" i="9"/>
  <c r="P74" i="9"/>
  <c r="O74" i="9"/>
  <c r="N74" i="9"/>
  <c r="M74" i="9"/>
  <c r="L74" i="9"/>
  <c r="K74" i="9"/>
  <c r="J74" i="9"/>
  <c r="I74" i="9"/>
  <c r="H74" i="9"/>
  <c r="G74" i="9"/>
  <c r="F74" i="9"/>
  <c r="E74" i="9"/>
  <c r="D74" i="9"/>
  <c r="BG73" i="9"/>
  <c r="BF73" i="9"/>
  <c r="BE73" i="9"/>
  <c r="BD73" i="9"/>
  <c r="BC73" i="9"/>
  <c r="BB73" i="9"/>
  <c r="BA73" i="9"/>
  <c r="AZ73" i="9"/>
  <c r="AY73" i="9"/>
  <c r="AX73" i="9"/>
  <c r="AW73" i="9"/>
  <c r="AV73" i="9"/>
  <c r="AU73" i="9"/>
  <c r="AT73" i="9"/>
  <c r="AS73" i="9"/>
  <c r="AR73" i="9"/>
  <c r="AQ73" i="9"/>
  <c r="AP73" i="9"/>
  <c r="AO73" i="9"/>
  <c r="AN73" i="9"/>
  <c r="AM73" i="9"/>
  <c r="AL73" i="9"/>
  <c r="AK73" i="9"/>
  <c r="AJ73" i="9"/>
  <c r="AI73" i="9"/>
  <c r="AH73" i="9"/>
  <c r="AG73" i="9"/>
  <c r="AF73" i="9"/>
  <c r="AE73" i="9"/>
  <c r="AD73" i="9"/>
  <c r="AC73" i="9"/>
  <c r="AB73" i="9"/>
  <c r="AA73" i="9"/>
  <c r="Z73" i="9"/>
  <c r="Y73" i="9"/>
  <c r="X73" i="9"/>
  <c r="W73" i="9"/>
  <c r="V73" i="9"/>
  <c r="U73" i="9"/>
  <c r="T73" i="9"/>
  <c r="S73" i="9"/>
  <c r="R73" i="9"/>
  <c r="Q73" i="9"/>
  <c r="P73" i="9"/>
  <c r="O73" i="9"/>
  <c r="N73" i="9"/>
  <c r="M73" i="9"/>
  <c r="L73" i="9"/>
  <c r="K73" i="9"/>
  <c r="J73" i="9"/>
  <c r="I73" i="9"/>
  <c r="H73" i="9"/>
  <c r="G73" i="9"/>
  <c r="F73" i="9"/>
  <c r="E73" i="9"/>
  <c r="D73" i="9"/>
  <c r="BG72" i="9"/>
  <c r="BF72" i="9"/>
  <c r="BE72" i="9"/>
  <c r="BD72" i="9"/>
  <c r="BC72" i="9"/>
  <c r="BB72" i="9"/>
  <c r="BA72" i="9"/>
  <c r="AZ72" i="9"/>
  <c r="AY72" i="9"/>
  <c r="AX72" i="9"/>
  <c r="AW72" i="9"/>
  <c r="AV72" i="9"/>
  <c r="AU72" i="9"/>
  <c r="AT72" i="9"/>
  <c r="AS72" i="9"/>
  <c r="AR72" i="9"/>
  <c r="AQ72" i="9"/>
  <c r="AP72" i="9"/>
  <c r="AO72" i="9"/>
  <c r="AN72" i="9"/>
  <c r="AM72" i="9"/>
  <c r="AL72" i="9"/>
  <c r="AK72" i="9"/>
  <c r="AJ72" i="9"/>
  <c r="AI72" i="9"/>
  <c r="AH72" i="9"/>
  <c r="AG72" i="9"/>
  <c r="AF72" i="9"/>
  <c r="AE72" i="9"/>
  <c r="AD72" i="9"/>
  <c r="AC72" i="9"/>
  <c r="AB72" i="9"/>
  <c r="AA72" i="9"/>
  <c r="Z72" i="9"/>
  <c r="Y72" i="9"/>
  <c r="X72" i="9"/>
  <c r="W72" i="9"/>
  <c r="V72" i="9"/>
  <c r="U72" i="9"/>
  <c r="T72" i="9"/>
  <c r="S72" i="9"/>
  <c r="R72" i="9"/>
  <c r="Q72" i="9"/>
  <c r="P72" i="9"/>
  <c r="O72" i="9"/>
  <c r="N72" i="9"/>
  <c r="M72" i="9"/>
  <c r="L72" i="9"/>
  <c r="K72" i="9"/>
  <c r="J72" i="9"/>
  <c r="I72" i="9"/>
  <c r="H72" i="9"/>
  <c r="G72" i="9"/>
  <c r="F72" i="9"/>
  <c r="E72" i="9"/>
  <c r="D72" i="9"/>
  <c r="BG71" i="9"/>
  <c r="BF71" i="9"/>
  <c r="BE71" i="9"/>
  <c r="BD71" i="9"/>
  <c r="BC71" i="9"/>
  <c r="BB71" i="9"/>
  <c r="BA71" i="9"/>
  <c r="AZ71" i="9"/>
  <c r="AY71" i="9"/>
  <c r="AX71" i="9"/>
  <c r="AW71" i="9"/>
  <c r="AV71" i="9"/>
  <c r="AU71" i="9"/>
  <c r="AT71" i="9"/>
  <c r="AS71" i="9"/>
  <c r="AR71" i="9"/>
  <c r="AQ71" i="9"/>
  <c r="AP71" i="9"/>
  <c r="AO71" i="9"/>
  <c r="AN71" i="9"/>
  <c r="AM71" i="9"/>
  <c r="AL71" i="9"/>
  <c r="AK71" i="9"/>
  <c r="AJ71" i="9"/>
  <c r="AI71" i="9"/>
  <c r="AH71" i="9"/>
  <c r="AG71" i="9"/>
  <c r="AF71" i="9"/>
  <c r="AE71" i="9"/>
  <c r="AD71" i="9"/>
  <c r="AC71" i="9"/>
  <c r="AB71" i="9"/>
  <c r="AA71" i="9"/>
  <c r="Z71" i="9"/>
  <c r="Y71" i="9"/>
  <c r="X71" i="9"/>
  <c r="W71" i="9"/>
  <c r="V71" i="9"/>
  <c r="U71" i="9"/>
  <c r="T71" i="9"/>
  <c r="S71" i="9"/>
  <c r="R71" i="9"/>
  <c r="Q71" i="9"/>
  <c r="P71" i="9"/>
  <c r="O71" i="9"/>
  <c r="N71" i="9"/>
  <c r="M71" i="9"/>
  <c r="L71" i="9"/>
  <c r="K71" i="9"/>
  <c r="J71" i="9"/>
  <c r="I71" i="9"/>
  <c r="H71" i="9"/>
  <c r="G71" i="9"/>
  <c r="F71" i="9"/>
  <c r="E71" i="9"/>
  <c r="D71" i="9"/>
  <c r="BG70" i="9"/>
  <c r="BF70" i="9"/>
  <c r="BE70" i="9"/>
  <c r="BD70" i="9"/>
  <c r="BC70" i="9"/>
  <c r="BB70" i="9"/>
  <c r="BA70" i="9"/>
  <c r="AZ70" i="9"/>
  <c r="AY70" i="9"/>
  <c r="AX70" i="9"/>
  <c r="AW70" i="9"/>
  <c r="AV70" i="9"/>
  <c r="AU70" i="9"/>
  <c r="AT70" i="9"/>
  <c r="AS70" i="9"/>
  <c r="AR70" i="9"/>
  <c r="AQ70" i="9"/>
  <c r="AP70" i="9"/>
  <c r="AO70" i="9"/>
  <c r="AN70" i="9"/>
  <c r="AM70" i="9"/>
  <c r="AL70" i="9"/>
  <c r="AK70" i="9"/>
  <c r="AJ70" i="9"/>
  <c r="AI70" i="9"/>
  <c r="AH70" i="9"/>
  <c r="AG70" i="9"/>
  <c r="AF70" i="9"/>
  <c r="AE70" i="9"/>
  <c r="AD70" i="9"/>
  <c r="AC70" i="9"/>
  <c r="AB70" i="9"/>
  <c r="AA70" i="9"/>
  <c r="Z70" i="9"/>
  <c r="Y70" i="9"/>
  <c r="X70" i="9"/>
  <c r="W70" i="9"/>
  <c r="V70" i="9"/>
  <c r="U70" i="9"/>
  <c r="T70" i="9"/>
  <c r="S70" i="9"/>
  <c r="R70" i="9"/>
  <c r="Q70" i="9"/>
  <c r="P70" i="9"/>
  <c r="O70" i="9"/>
  <c r="N70" i="9"/>
  <c r="M70" i="9"/>
  <c r="L70" i="9"/>
  <c r="K70" i="9"/>
  <c r="J70" i="9"/>
  <c r="I70" i="9"/>
  <c r="H70" i="9"/>
  <c r="G70" i="9"/>
  <c r="F70" i="9"/>
  <c r="E70" i="9"/>
  <c r="D70" i="9"/>
  <c r="BG69" i="9"/>
  <c r="BF69" i="9"/>
  <c r="BE69" i="9"/>
  <c r="BD69" i="9"/>
  <c r="BC69" i="9"/>
  <c r="BB69" i="9"/>
  <c r="BA69" i="9"/>
  <c r="AZ69" i="9"/>
  <c r="AY69" i="9"/>
  <c r="AX69" i="9"/>
  <c r="AW69" i="9"/>
  <c r="AV69" i="9"/>
  <c r="AU69" i="9"/>
  <c r="AT69" i="9"/>
  <c r="AS69" i="9"/>
  <c r="AR69" i="9"/>
  <c r="AQ69" i="9"/>
  <c r="AP69" i="9"/>
  <c r="AO69" i="9"/>
  <c r="AN69" i="9"/>
  <c r="AM69" i="9"/>
  <c r="AL69" i="9"/>
  <c r="AK69" i="9"/>
  <c r="AJ69" i="9"/>
  <c r="AI69" i="9"/>
  <c r="AH69" i="9"/>
  <c r="AG69" i="9"/>
  <c r="AF69" i="9"/>
  <c r="AE69" i="9"/>
  <c r="AD69" i="9"/>
  <c r="AC69" i="9"/>
  <c r="AB69" i="9"/>
  <c r="AA69" i="9"/>
  <c r="Z69" i="9"/>
  <c r="Y69" i="9"/>
  <c r="X69" i="9"/>
  <c r="W69" i="9"/>
  <c r="V69" i="9"/>
  <c r="U69" i="9"/>
  <c r="T69" i="9"/>
  <c r="S69" i="9"/>
  <c r="R69" i="9"/>
  <c r="Q69" i="9"/>
  <c r="P69" i="9"/>
  <c r="O69" i="9"/>
  <c r="N69" i="9"/>
  <c r="M69" i="9"/>
  <c r="L69" i="9"/>
  <c r="K69" i="9"/>
  <c r="J69" i="9"/>
  <c r="I69" i="9"/>
  <c r="H69" i="9"/>
  <c r="G69" i="9"/>
  <c r="F69" i="9"/>
  <c r="E69" i="9"/>
  <c r="D69" i="9"/>
  <c r="BG68" i="9"/>
  <c r="BF68" i="9"/>
  <c r="BE68" i="9"/>
  <c r="BD68" i="9"/>
  <c r="BC68" i="9"/>
  <c r="BB68" i="9"/>
  <c r="BA68" i="9"/>
  <c r="AZ68" i="9"/>
  <c r="AY68" i="9"/>
  <c r="AX68" i="9"/>
  <c r="AW68" i="9"/>
  <c r="AV68" i="9"/>
  <c r="AU68" i="9"/>
  <c r="AT68" i="9"/>
  <c r="AS68" i="9"/>
  <c r="AR68" i="9"/>
  <c r="AQ68" i="9"/>
  <c r="AP68" i="9"/>
  <c r="AO68" i="9"/>
  <c r="AN68" i="9"/>
  <c r="AM68" i="9"/>
  <c r="AL68" i="9"/>
  <c r="AK68" i="9"/>
  <c r="AJ68" i="9"/>
  <c r="AI68" i="9"/>
  <c r="AH68" i="9"/>
  <c r="AG68" i="9"/>
  <c r="AF68" i="9"/>
  <c r="AE68" i="9"/>
  <c r="AD68" i="9"/>
  <c r="AC68" i="9"/>
  <c r="AB68" i="9"/>
  <c r="AA68" i="9"/>
  <c r="Z68" i="9"/>
  <c r="Y68" i="9"/>
  <c r="X68" i="9"/>
  <c r="W68" i="9"/>
  <c r="V68" i="9"/>
  <c r="U68" i="9"/>
  <c r="T68" i="9"/>
  <c r="S68" i="9"/>
  <c r="R68" i="9"/>
  <c r="Q68" i="9"/>
  <c r="P68" i="9"/>
  <c r="O68" i="9"/>
  <c r="N68" i="9"/>
  <c r="M68" i="9"/>
  <c r="L68" i="9"/>
  <c r="K68" i="9"/>
  <c r="J68" i="9"/>
  <c r="I68" i="9"/>
  <c r="H68" i="9"/>
  <c r="G68" i="9"/>
  <c r="F68" i="9"/>
  <c r="E68" i="9"/>
  <c r="D68" i="9"/>
  <c r="BG67" i="9"/>
  <c r="BF67" i="9"/>
  <c r="BE67" i="9"/>
  <c r="BD67" i="9"/>
  <c r="BC67" i="9"/>
  <c r="BB67" i="9"/>
  <c r="BA67" i="9"/>
  <c r="AZ67" i="9"/>
  <c r="AY67" i="9"/>
  <c r="AX67" i="9"/>
  <c r="AW67" i="9"/>
  <c r="AV67" i="9"/>
  <c r="AU67" i="9"/>
  <c r="AT67" i="9"/>
  <c r="AS67" i="9"/>
  <c r="AR67" i="9"/>
  <c r="AQ67" i="9"/>
  <c r="AP67" i="9"/>
  <c r="AO67" i="9"/>
  <c r="AN67" i="9"/>
  <c r="AM67" i="9"/>
  <c r="AL67" i="9"/>
  <c r="AK67" i="9"/>
  <c r="AJ67" i="9"/>
  <c r="AI67" i="9"/>
  <c r="AH67" i="9"/>
  <c r="AG67" i="9"/>
  <c r="AF67" i="9"/>
  <c r="AE67" i="9"/>
  <c r="AD67" i="9"/>
  <c r="AC67" i="9"/>
  <c r="AB67" i="9"/>
  <c r="AA67" i="9"/>
  <c r="Z67" i="9"/>
  <c r="Y67" i="9"/>
  <c r="X67" i="9"/>
  <c r="W67" i="9"/>
  <c r="V67" i="9"/>
  <c r="U67" i="9"/>
  <c r="T67" i="9"/>
  <c r="S67" i="9"/>
  <c r="R67" i="9"/>
  <c r="Q67" i="9"/>
  <c r="P67" i="9"/>
  <c r="O67" i="9"/>
  <c r="N67" i="9"/>
  <c r="M67" i="9"/>
  <c r="L67" i="9"/>
  <c r="K67" i="9"/>
  <c r="J67" i="9"/>
  <c r="I67" i="9"/>
  <c r="H67" i="9"/>
  <c r="G67" i="9"/>
  <c r="F67" i="9"/>
  <c r="E67" i="9"/>
  <c r="D67" i="9"/>
  <c r="BG54" i="9"/>
  <c r="BF54" i="9"/>
  <c r="BE54" i="9"/>
  <c r="BD54" i="9"/>
  <c r="BC54" i="9"/>
  <c r="BB54" i="9"/>
  <c r="BA54" i="9"/>
  <c r="AZ54" i="9"/>
  <c r="AY54" i="9"/>
  <c r="AX54" i="9"/>
  <c r="AW54" i="9"/>
  <c r="AV54" i="9"/>
  <c r="AU54" i="9"/>
  <c r="AT54" i="9"/>
  <c r="AS54" i="9"/>
  <c r="AR54" i="9"/>
  <c r="AQ54" i="9"/>
  <c r="AP54" i="9"/>
  <c r="AO54" i="9"/>
  <c r="AN54" i="9"/>
  <c r="AM54" i="9"/>
  <c r="AL54" i="9"/>
  <c r="AK54" i="9"/>
  <c r="AJ54" i="9"/>
  <c r="AI54" i="9"/>
  <c r="AH54" i="9"/>
  <c r="AG54" i="9"/>
  <c r="AF54" i="9"/>
  <c r="AE54" i="9"/>
  <c r="AD54" i="9"/>
  <c r="AC54" i="9"/>
  <c r="AB54" i="9"/>
  <c r="AA54" i="9"/>
  <c r="Z54" i="9"/>
  <c r="Y54" i="9"/>
  <c r="X54" i="9"/>
  <c r="W54" i="9"/>
  <c r="V54" i="9"/>
  <c r="U54" i="9"/>
  <c r="T54" i="9"/>
  <c r="S54" i="9"/>
  <c r="R54" i="9"/>
  <c r="Q54" i="9"/>
  <c r="P54" i="9"/>
  <c r="O54" i="9"/>
  <c r="N54" i="9"/>
  <c r="M54" i="9"/>
  <c r="L54" i="9"/>
  <c r="K54" i="9"/>
  <c r="J54" i="9"/>
  <c r="I54" i="9"/>
  <c r="H54" i="9"/>
  <c r="BG53" i="9"/>
  <c r="BF53" i="9"/>
  <c r="BE53" i="9"/>
  <c r="BD53" i="9"/>
  <c r="BC53" i="9"/>
  <c r="BB53" i="9"/>
  <c r="BA53" i="9"/>
  <c r="AZ53" i="9"/>
  <c r="AY53" i="9"/>
  <c r="AX53" i="9"/>
  <c r="AW53" i="9"/>
  <c r="AV53" i="9"/>
  <c r="AU53" i="9"/>
  <c r="AT53" i="9"/>
  <c r="AS53" i="9"/>
  <c r="AR53" i="9"/>
  <c r="AQ53" i="9"/>
  <c r="AP53" i="9"/>
  <c r="AO53" i="9"/>
  <c r="AN53" i="9"/>
  <c r="AM53" i="9"/>
  <c r="AL53" i="9"/>
  <c r="AK53" i="9"/>
  <c r="AJ53" i="9"/>
  <c r="AI53" i="9"/>
  <c r="AH53" i="9"/>
  <c r="AG53" i="9"/>
  <c r="AF53" i="9"/>
  <c r="AE53" i="9"/>
  <c r="AD53" i="9"/>
  <c r="AC53" i="9"/>
  <c r="AB53" i="9"/>
  <c r="AA53" i="9"/>
  <c r="Z53" i="9"/>
  <c r="Y53" i="9"/>
  <c r="X53" i="9"/>
  <c r="W53" i="9"/>
  <c r="V53" i="9"/>
  <c r="U53" i="9"/>
  <c r="T53" i="9"/>
  <c r="S53" i="9"/>
  <c r="R53" i="9"/>
  <c r="Q53" i="9"/>
  <c r="P53" i="9"/>
  <c r="O53" i="9"/>
  <c r="N53" i="9"/>
  <c r="M53" i="9"/>
  <c r="L53" i="9"/>
  <c r="K53" i="9"/>
  <c r="J53" i="9"/>
  <c r="I53" i="9"/>
  <c r="H53" i="9"/>
  <c r="BG52" i="9"/>
  <c r="BF52" i="9"/>
  <c r="BE52" i="9"/>
  <c r="BD52" i="9"/>
  <c r="BC52" i="9"/>
  <c r="BB52" i="9"/>
  <c r="BA52" i="9"/>
  <c r="AZ52" i="9"/>
  <c r="AY52" i="9"/>
  <c r="AX52" i="9"/>
  <c r="AW52" i="9"/>
  <c r="AV52" i="9"/>
  <c r="AU52" i="9"/>
  <c r="AT52" i="9"/>
  <c r="AS52" i="9"/>
  <c r="AR52" i="9"/>
  <c r="AQ52" i="9"/>
  <c r="AP52" i="9"/>
  <c r="AO52" i="9"/>
  <c r="AN52" i="9"/>
  <c r="AM52" i="9"/>
  <c r="AL52" i="9"/>
  <c r="AK52" i="9"/>
  <c r="AJ52" i="9"/>
  <c r="AI52" i="9"/>
  <c r="AH52" i="9"/>
  <c r="AG52" i="9"/>
  <c r="AF52" i="9"/>
  <c r="AE52" i="9"/>
  <c r="AD52" i="9"/>
  <c r="AC52" i="9"/>
  <c r="AB52" i="9"/>
  <c r="AA52" i="9"/>
  <c r="Z52" i="9"/>
  <c r="Y52" i="9"/>
  <c r="X52" i="9"/>
  <c r="W52" i="9"/>
  <c r="V52" i="9"/>
  <c r="U52" i="9"/>
  <c r="T52" i="9"/>
  <c r="S52" i="9"/>
  <c r="R52" i="9"/>
  <c r="Q52" i="9"/>
  <c r="P52" i="9"/>
  <c r="O52" i="9"/>
  <c r="N52" i="9"/>
  <c r="M52" i="9"/>
  <c r="L52" i="9"/>
  <c r="K52" i="9"/>
  <c r="J52" i="9"/>
  <c r="I52" i="9"/>
  <c r="H52" i="9"/>
  <c r="BG51" i="9"/>
  <c r="BF51" i="9"/>
  <c r="BE51" i="9"/>
  <c r="BD51" i="9"/>
  <c r="BC51" i="9"/>
  <c r="BB51" i="9"/>
  <c r="BA51" i="9"/>
  <c r="AZ51" i="9"/>
  <c r="AY51" i="9"/>
  <c r="AX51" i="9"/>
  <c r="AW51" i="9"/>
  <c r="AV51" i="9"/>
  <c r="AU51" i="9"/>
  <c r="AT51" i="9"/>
  <c r="AS51" i="9"/>
  <c r="AR51" i="9"/>
  <c r="AQ51" i="9"/>
  <c r="AP51" i="9"/>
  <c r="AO51" i="9"/>
  <c r="AN51" i="9"/>
  <c r="AM51" i="9"/>
  <c r="AL51" i="9"/>
  <c r="AK51" i="9"/>
  <c r="AJ51" i="9"/>
  <c r="AI51" i="9"/>
  <c r="AH51" i="9"/>
  <c r="AG51" i="9"/>
  <c r="AF51" i="9"/>
  <c r="AE51" i="9"/>
  <c r="AD51" i="9"/>
  <c r="AC51" i="9"/>
  <c r="AB51" i="9"/>
  <c r="AA51" i="9"/>
  <c r="Z51" i="9"/>
  <c r="Y51" i="9"/>
  <c r="X51" i="9"/>
  <c r="W51" i="9"/>
  <c r="V51" i="9"/>
  <c r="U51" i="9"/>
  <c r="T51" i="9"/>
  <c r="S51" i="9"/>
  <c r="R51" i="9"/>
  <c r="Q51" i="9"/>
  <c r="P51" i="9"/>
  <c r="O51" i="9"/>
  <c r="N51" i="9"/>
  <c r="M51" i="9"/>
  <c r="L51" i="9"/>
  <c r="K51" i="9"/>
  <c r="J51" i="9"/>
  <c r="I51" i="9"/>
  <c r="H51" i="9"/>
  <c r="BG50" i="9"/>
  <c r="BF50" i="9"/>
  <c r="BE50" i="9"/>
  <c r="BD50" i="9"/>
  <c r="BC50" i="9"/>
  <c r="BB50" i="9"/>
  <c r="BA50" i="9"/>
  <c r="AZ50" i="9"/>
  <c r="AY50" i="9"/>
  <c r="AX50" i="9"/>
  <c r="AW50" i="9"/>
  <c r="AV50" i="9"/>
  <c r="AU50" i="9"/>
  <c r="AT50" i="9"/>
  <c r="AS50" i="9"/>
  <c r="AR50" i="9"/>
  <c r="AQ50" i="9"/>
  <c r="AP50" i="9"/>
  <c r="AO50" i="9"/>
  <c r="AN50" i="9"/>
  <c r="AM50" i="9"/>
  <c r="AL50" i="9"/>
  <c r="AK50" i="9"/>
  <c r="AJ50" i="9"/>
  <c r="AI50" i="9"/>
  <c r="AH50" i="9"/>
  <c r="AG50" i="9"/>
  <c r="AF50" i="9"/>
  <c r="AE50" i="9"/>
  <c r="AD50" i="9"/>
  <c r="AC50" i="9"/>
  <c r="AB50" i="9"/>
  <c r="AA50" i="9"/>
  <c r="Z50" i="9"/>
  <c r="Y50" i="9"/>
  <c r="X50" i="9"/>
  <c r="W50" i="9"/>
  <c r="V50" i="9"/>
  <c r="U50" i="9"/>
  <c r="T50" i="9"/>
  <c r="S50" i="9"/>
  <c r="R50" i="9"/>
  <c r="Q50" i="9"/>
  <c r="P50" i="9"/>
  <c r="O50" i="9"/>
  <c r="N50" i="9"/>
  <c r="M50" i="9"/>
  <c r="L50" i="9"/>
  <c r="K50" i="9"/>
  <c r="J50" i="9"/>
  <c r="I50" i="9"/>
  <c r="H50" i="9"/>
  <c r="BG49" i="9"/>
  <c r="BF49" i="9"/>
  <c r="BE49" i="9"/>
  <c r="BD49" i="9"/>
  <c r="BC49" i="9"/>
  <c r="BB49" i="9"/>
  <c r="BA49" i="9"/>
  <c r="AZ49" i="9"/>
  <c r="AY49" i="9"/>
  <c r="AX49" i="9"/>
  <c r="AW49" i="9"/>
  <c r="AV49" i="9"/>
  <c r="AU49" i="9"/>
  <c r="AT49" i="9"/>
  <c r="AS49" i="9"/>
  <c r="AR49" i="9"/>
  <c r="AQ49" i="9"/>
  <c r="AP49" i="9"/>
  <c r="AO49" i="9"/>
  <c r="AN49" i="9"/>
  <c r="AM49" i="9"/>
  <c r="AL49" i="9"/>
  <c r="AK49" i="9"/>
  <c r="AJ49" i="9"/>
  <c r="AI49" i="9"/>
  <c r="AH49" i="9"/>
  <c r="AG49" i="9"/>
  <c r="AF49" i="9"/>
  <c r="AE49" i="9"/>
  <c r="AD49" i="9"/>
  <c r="AC49" i="9"/>
  <c r="AB49" i="9"/>
  <c r="AA49" i="9"/>
  <c r="Z49" i="9"/>
  <c r="Y49" i="9"/>
  <c r="X49" i="9"/>
  <c r="W49" i="9"/>
  <c r="V49" i="9"/>
  <c r="U49" i="9"/>
  <c r="T49" i="9"/>
  <c r="S49" i="9"/>
  <c r="R49" i="9"/>
  <c r="Q49" i="9"/>
  <c r="P49" i="9"/>
  <c r="O49" i="9"/>
  <c r="N49" i="9"/>
  <c r="M49" i="9"/>
  <c r="L49" i="9"/>
  <c r="K49" i="9"/>
  <c r="J49" i="9"/>
  <c r="I49" i="9"/>
  <c r="H49" i="9"/>
  <c r="BG48" i="9"/>
  <c r="BF48" i="9"/>
  <c r="BE48" i="9"/>
  <c r="BD48" i="9"/>
  <c r="BC48" i="9"/>
  <c r="BB48" i="9"/>
  <c r="BA48" i="9"/>
  <c r="AZ48" i="9"/>
  <c r="AY48" i="9"/>
  <c r="AX48" i="9"/>
  <c r="AW48" i="9"/>
  <c r="AV48" i="9"/>
  <c r="AU48" i="9"/>
  <c r="AT48" i="9"/>
  <c r="AS48" i="9"/>
  <c r="AR48" i="9"/>
  <c r="AQ48" i="9"/>
  <c r="AP48" i="9"/>
  <c r="AO48" i="9"/>
  <c r="AN48" i="9"/>
  <c r="AM48" i="9"/>
  <c r="AL48" i="9"/>
  <c r="AK48" i="9"/>
  <c r="AJ48" i="9"/>
  <c r="AI48" i="9"/>
  <c r="AH48" i="9"/>
  <c r="AG48" i="9"/>
  <c r="AF48" i="9"/>
  <c r="AE48" i="9"/>
  <c r="AD48" i="9"/>
  <c r="AC48" i="9"/>
  <c r="AB48" i="9"/>
  <c r="AA48" i="9"/>
  <c r="Z48" i="9"/>
  <c r="Y48" i="9"/>
  <c r="X48" i="9"/>
  <c r="W48" i="9"/>
  <c r="V48" i="9"/>
  <c r="U48" i="9"/>
  <c r="T48" i="9"/>
  <c r="S48" i="9"/>
  <c r="R48" i="9"/>
  <c r="Q48" i="9"/>
  <c r="P48" i="9"/>
  <c r="O48" i="9"/>
  <c r="N48" i="9"/>
  <c r="M48" i="9"/>
  <c r="L48" i="9"/>
  <c r="K48" i="9"/>
  <c r="J48" i="9"/>
  <c r="I48" i="9"/>
  <c r="H48" i="9"/>
  <c r="BG47" i="9"/>
  <c r="BF47" i="9"/>
  <c r="BE47" i="9"/>
  <c r="BD47" i="9"/>
  <c r="BC47" i="9"/>
  <c r="BB47" i="9"/>
  <c r="BA47" i="9"/>
  <c r="AZ47" i="9"/>
  <c r="AY47" i="9"/>
  <c r="AX47" i="9"/>
  <c r="AW47" i="9"/>
  <c r="AV47" i="9"/>
  <c r="AU47" i="9"/>
  <c r="AT47" i="9"/>
  <c r="AS47" i="9"/>
  <c r="AR47" i="9"/>
  <c r="AQ47" i="9"/>
  <c r="AP47" i="9"/>
  <c r="AO47" i="9"/>
  <c r="AN47" i="9"/>
  <c r="AM47" i="9"/>
  <c r="AL47" i="9"/>
  <c r="AK47" i="9"/>
  <c r="AJ47" i="9"/>
  <c r="AI47" i="9"/>
  <c r="AH47" i="9"/>
  <c r="AG47" i="9"/>
  <c r="AF47" i="9"/>
  <c r="AE47" i="9"/>
  <c r="AD47" i="9"/>
  <c r="AC47" i="9"/>
  <c r="AB47" i="9"/>
  <c r="AA47" i="9"/>
  <c r="Z47" i="9"/>
  <c r="Y47" i="9"/>
  <c r="X47" i="9"/>
  <c r="W47" i="9"/>
  <c r="V47" i="9"/>
  <c r="U47" i="9"/>
  <c r="T47" i="9"/>
  <c r="S47" i="9"/>
  <c r="R47" i="9"/>
  <c r="Q47" i="9"/>
  <c r="P47" i="9"/>
  <c r="O47" i="9"/>
  <c r="N47" i="9"/>
  <c r="M47" i="9"/>
  <c r="L47" i="9"/>
  <c r="K47" i="9"/>
  <c r="J47" i="9"/>
  <c r="I47" i="9"/>
  <c r="H47" i="9"/>
  <c r="BG46" i="9"/>
  <c r="BF46" i="9"/>
  <c r="BE46" i="9"/>
  <c r="BD46" i="9"/>
  <c r="BC46" i="9"/>
  <c r="BB46" i="9"/>
  <c r="BA46" i="9"/>
  <c r="AZ46" i="9"/>
  <c r="AY46" i="9"/>
  <c r="AX46" i="9"/>
  <c r="AW46" i="9"/>
  <c r="AV46" i="9"/>
  <c r="AU46" i="9"/>
  <c r="AT46" i="9"/>
  <c r="AS46" i="9"/>
  <c r="AR46" i="9"/>
  <c r="AQ46" i="9"/>
  <c r="AP46" i="9"/>
  <c r="AO46" i="9"/>
  <c r="AN46" i="9"/>
  <c r="AM46" i="9"/>
  <c r="AL46" i="9"/>
  <c r="AK46" i="9"/>
  <c r="AJ46" i="9"/>
  <c r="AI46" i="9"/>
  <c r="AH46" i="9"/>
  <c r="AG46" i="9"/>
  <c r="AF46" i="9"/>
  <c r="AE46" i="9"/>
  <c r="AD46" i="9"/>
  <c r="AC46" i="9"/>
  <c r="AB46" i="9"/>
  <c r="AA46" i="9"/>
  <c r="Z46" i="9"/>
  <c r="Y46" i="9"/>
  <c r="X46" i="9"/>
  <c r="W46" i="9"/>
  <c r="V46" i="9"/>
  <c r="U46" i="9"/>
  <c r="T46" i="9"/>
  <c r="S46" i="9"/>
  <c r="R46" i="9"/>
  <c r="Q46" i="9"/>
  <c r="P46" i="9"/>
  <c r="O46" i="9"/>
  <c r="N46" i="9"/>
  <c r="M46" i="9"/>
  <c r="L46" i="9"/>
  <c r="K46" i="9"/>
  <c r="J46" i="9"/>
  <c r="I46" i="9"/>
  <c r="H46" i="9"/>
  <c r="BG45" i="9"/>
  <c r="BF45" i="9"/>
  <c r="BE45" i="9"/>
  <c r="BD45" i="9"/>
  <c r="BC45" i="9"/>
  <c r="BB45" i="9"/>
  <c r="BA45" i="9"/>
  <c r="AZ45" i="9"/>
  <c r="AY45" i="9"/>
  <c r="AX45" i="9"/>
  <c r="AW45" i="9"/>
  <c r="AV45" i="9"/>
  <c r="AU45" i="9"/>
  <c r="AT45" i="9"/>
  <c r="AS45" i="9"/>
  <c r="AR45" i="9"/>
  <c r="AQ45" i="9"/>
  <c r="AP45" i="9"/>
  <c r="AO45" i="9"/>
  <c r="AN45" i="9"/>
  <c r="AM45" i="9"/>
  <c r="AL45" i="9"/>
  <c r="AK45" i="9"/>
  <c r="AJ45" i="9"/>
  <c r="AI45" i="9"/>
  <c r="AH45" i="9"/>
  <c r="AG45" i="9"/>
  <c r="AF45" i="9"/>
  <c r="AE45" i="9"/>
  <c r="AD45" i="9"/>
  <c r="AC45" i="9"/>
  <c r="AB45" i="9"/>
  <c r="AA45" i="9"/>
  <c r="Z45" i="9"/>
  <c r="Y45" i="9"/>
  <c r="X45" i="9"/>
  <c r="W45" i="9"/>
  <c r="V45" i="9"/>
  <c r="U45" i="9"/>
  <c r="T45" i="9"/>
  <c r="S45" i="9"/>
  <c r="R45" i="9"/>
  <c r="Q45" i="9"/>
  <c r="P45" i="9"/>
  <c r="O45" i="9"/>
  <c r="N45" i="9"/>
  <c r="M45" i="9"/>
  <c r="L45" i="9"/>
  <c r="K45" i="9"/>
  <c r="J45" i="9"/>
  <c r="I45" i="9"/>
  <c r="H45" i="9"/>
  <c r="BG44" i="9"/>
  <c r="BF44" i="9"/>
  <c r="BE44" i="9"/>
  <c r="BD44" i="9"/>
  <c r="BC44" i="9"/>
  <c r="BB44" i="9"/>
  <c r="BA44" i="9"/>
  <c r="AZ44" i="9"/>
  <c r="AY44" i="9"/>
  <c r="AX44" i="9"/>
  <c r="AW44" i="9"/>
  <c r="AV44" i="9"/>
  <c r="AU44" i="9"/>
  <c r="AT44" i="9"/>
  <c r="AS44" i="9"/>
  <c r="AR44" i="9"/>
  <c r="AQ44" i="9"/>
  <c r="AP44" i="9"/>
  <c r="AO44" i="9"/>
  <c r="AN44" i="9"/>
  <c r="AM44" i="9"/>
  <c r="AL44" i="9"/>
  <c r="AK44" i="9"/>
  <c r="AJ44" i="9"/>
  <c r="AI44" i="9"/>
  <c r="AH44" i="9"/>
  <c r="AG44" i="9"/>
  <c r="AF44" i="9"/>
  <c r="AE44" i="9"/>
  <c r="AD44" i="9"/>
  <c r="AC44" i="9"/>
  <c r="AB44" i="9"/>
  <c r="AA44" i="9"/>
  <c r="Z44" i="9"/>
  <c r="Y44" i="9"/>
  <c r="X44" i="9"/>
  <c r="W44" i="9"/>
  <c r="V44" i="9"/>
  <c r="U44" i="9"/>
  <c r="T44" i="9"/>
  <c r="S44" i="9"/>
  <c r="R44" i="9"/>
  <c r="Q44" i="9"/>
  <c r="P44" i="9"/>
  <c r="O44" i="9"/>
  <c r="N44" i="9"/>
  <c r="M44" i="9"/>
  <c r="L44" i="9"/>
  <c r="K44" i="9"/>
  <c r="J44" i="9"/>
  <c r="I44" i="9"/>
  <c r="H44" i="9"/>
  <c r="BG43" i="9"/>
  <c r="BF43" i="9"/>
  <c r="BE43" i="9"/>
  <c r="BD43" i="9"/>
  <c r="BC43" i="9"/>
  <c r="BB43" i="9"/>
  <c r="BA43" i="9"/>
  <c r="AZ43" i="9"/>
  <c r="AY43" i="9"/>
  <c r="AX43" i="9"/>
  <c r="AW43" i="9"/>
  <c r="AV43" i="9"/>
  <c r="AU43" i="9"/>
  <c r="AT43" i="9"/>
  <c r="AS43" i="9"/>
  <c r="AR43" i="9"/>
  <c r="AQ43" i="9"/>
  <c r="AP43" i="9"/>
  <c r="AO43" i="9"/>
  <c r="AN43" i="9"/>
  <c r="AM43" i="9"/>
  <c r="AL43" i="9"/>
  <c r="AK43" i="9"/>
  <c r="AJ43" i="9"/>
  <c r="AI43" i="9"/>
  <c r="AH43" i="9"/>
  <c r="AG43" i="9"/>
  <c r="AF43" i="9"/>
  <c r="AE43" i="9"/>
  <c r="AD43" i="9"/>
  <c r="AC43" i="9"/>
  <c r="AB43" i="9"/>
  <c r="AA43" i="9"/>
  <c r="Z43" i="9"/>
  <c r="Y43" i="9"/>
  <c r="X43" i="9"/>
  <c r="W43" i="9"/>
  <c r="V43" i="9"/>
  <c r="U43" i="9"/>
  <c r="T43" i="9"/>
  <c r="S43" i="9"/>
  <c r="R43" i="9"/>
  <c r="Q43" i="9"/>
  <c r="P43" i="9"/>
  <c r="O43" i="9"/>
  <c r="N43" i="9"/>
  <c r="M43" i="9"/>
  <c r="L43" i="9"/>
  <c r="K43" i="9"/>
  <c r="J43" i="9"/>
  <c r="I43" i="9"/>
  <c r="H43" i="9"/>
  <c r="BG42" i="9"/>
  <c r="BF42" i="9"/>
  <c r="BE42" i="9"/>
  <c r="BD42" i="9"/>
  <c r="BC42" i="9"/>
  <c r="BB42" i="9"/>
  <c r="BA42" i="9"/>
  <c r="AZ42" i="9"/>
  <c r="AY42" i="9"/>
  <c r="AX42" i="9"/>
  <c r="AW42" i="9"/>
  <c r="AV42" i="9"/>
  <c r="AU42" i="9"/>
  <c r="AT42" i="9"/>
  <c r="AS42" i="9"/>
  <c r="AR42" i="9"/>
  <c r="AQ42" i="9"/>
  <c r="AP42" i="9"/>
  <c r="AO42" i="9"/>
  <c r="AN42" i="9"/>
  <c r="AM42" i="9"/>
  <c r="AL42" i="9"/>
  <c r="AK42" i="9"/>
  <c r="AJ42" i="9"/>
  <c r="AI42" i="9"/>
  <c r="AH42" i="9"/>
  <c r="AG42" i="9"/>
  <c r="AF42" i="9"/>
  <c r="AE42" i="9"/>
  <c r="AD42" i="9"/>
  <c r="AC42" i="9"/>
  <c r="AB42" i="9"/>
  <c r="AA42" i="9"/>
  <c r="Z42" i="9"/>
  <c r="Y42" i="9"/>
  <c r="X42" i="9"/>
  <c r="W42" i="9"/>
  <c r="V42" i="9"/>
  <c r="U42" i="9"/>
  <c r="T42" i="9"/>
  <c r="S42" i="9"/>
  <c r="R42" i="9"/>
  <c r="Q42" i="9"/>
  <c r="P42" i="9"/>
  <c r="O42" i="9"/>
  <c r="N42" i="9"/>
  <c r="M42" i="9"/>
  <c r="L42" i="9"/>
  <c r="K42" i="9"/>
  <c r="J42" i="9"/>
  <c r="I42" i="9"/>
  <c r="H42" i="9"/>
  <c r="BG41" i="9"/>
  <c r="BF41" i="9"/>
  <c r="BE41" i="9"/>
  <c r="BD41" i="9"/>
  <c r="BC41" i="9"/>
  <c r="BB41" i="9"/>
  <c r="BA41" i="9"/>
  <c r="AZ41" i="9"/>
  <c r="AY41" i="9"/>
  <c r="AX41" i="9"/>
  <c r="AW41" i="9"/>
  <c r="AV41" i="9"/>
  <c r="AU41" i="9"/>
  <c r="AT41" i="9"/>
  <c r="AS41" i="9"/>
  <c r="AR41" i="9"/>
  <c r="AQ41" i="9"/>
  <c r="AP41" i="9"/>
  <c r="AO41" i="9"/>
  <c r="AN41" i="9"/>
  <c r="AM41" i="9"/>
  <c r="AL41" i="9"/>
  <c r="AK41" i="9"/>
  <c r="AJ41" i="9"/>
  <c r="AI41" i="9"/>
  <c r="AH41" i="9"/>
  <c r="AG41" i="9"/>
  <c r="AF41" i="9"/>
  <c r="AE41" i="9"/>
  <c r="AD41" i="9"/>
  <c r="AC41" i="9"/>
  <c r="AB41" i="9"/>
  <c r="AA41" i="9"/>
  <c r="Z41" i="9"/>
  <c r="Y41" i="9"/>
  <c r="X41" i="9"/>
  <c r="W41" i="9"/>
  <c r="V41" i="9"/>
  <c r="U41" i="9"/>
  <c r="T41" i="9"/>
  <c r="S41" i="9"/>
  <c r="R41" i="9"/>
  <c r="Q41" i="9"/>
  <c r="P41" i="9"/>
  <c r="O41" i="9"/>
  <c r="N41" i="9"/>
  <c r="M41" i="9"/>
  <c r="L41" i="9"/>
  <c r="K41" i="9"/>
  <c r="J41" i="9"/>
  <c r="I41" i="9"/>
  <c r="H41" i="9"/>
  <c r="BG40" i="9"/>
  <c r="BF40" i="9"/>
  <c r="BE40" i="9"/>
  <c r="BD40" i="9"/>
  <c r="BC40" i="9"/>
  <c r="BB40" i="9"/>
  <c r="BA40" i="9"/>
  <c r="AZ40" i="9"/>
  <c r="AY40" i="9"/>
  <c r="AX40" i="9"/>
  <c r="AW40" i="9"/>
  <c r="AV40" i="9"/>
  <c r="AU40" i="9"/>
  <c r="AT40" i="9"/>
  <c r="AS40" i="9"/>
  <c r="AR40" i="9"/>
  <c r="AQ40" i="9"/>
  <c r="AP40" i="9"/>
  <c r="AO40" i="9"/>
  <c r="AN40" i="9"/>
  <c r="AM40" i="9"/>
  <c r="AL40" i="9"/>
  <c r="AK40" i="9"/>
  <c r="AJ40" i="9"/>
  <c r="AI40" i="9"/>
  <c r="AH40" i="9"/>
  <c r="AG40" i="9"/>
  <c r="AF40" i="9"/>
  <c r="AE40" i="9"/>
  <c r="AD40" i="9"/>
  <c r="AC40" i="9"/>
  <c r="AB40" i="9"/>
  <c r="AA40" i="9"/>
  <c r="Z40" i="9"/>
  <c r="Y40" i="9"/>
  <c r="X40" i="9"/>
  <c r="W40" i="9"/>
  <c r="V40" i="9"/>
  <c r="U40" i="9"/>
  <c r="T40" i="9"/>
  <c r="S40" i="9"/>
  <c r="R40" i="9"/>
  <c r="Q40" i="9"/>
  <c r="P40" i="9"/>
  <c r="O40" i="9"/>
  <c r="N40" i="9"/>
  <c r="M40" i="9"/>
  <c r="L40" i="9"/>
  <c r="K40" i="9"/>
  <c r="J40" i="9"/>
  <c r="I40" i="9"/>
  <c r="H40" i="9"/>
  <c r="BG39" i="9"/>
  <c r="BF39" i="9"/>
  <c r="BE39" i="9"/>
  <c r="BD39" i="9"/>
  <c r="BC39" i="9"/>
  <c r="BB39" i="9"/>
  <c r="BA39" i="9"/>
  <c r="AZ39" i="9"/>
  <c r="AY39" i="9"/>
  <c r="AX39" i="9"/>
  <c r="AW39" i="9"/>
  <c r="AV39" i="9"/>
  <c r="AU39" i="9"/>
  <c r="AT39" i="9"/>
  <c r="AS39" i="9"/>
  <c r="AR39" i="9"/>
  <c r="AQ39" i="9"/>
  <c r="AP39" i="9"/>
  <c r="AO39" i="9"/>
  <c r="AN39" i="9"/>
  <c r="AM39" i="9"/>
  <c r="AL39" i="9"/>
  <c r="AK39" i="9"/>
  <c r="AJ39" i="9"/>
  <c r="AI39" i="9"/>
  <c r="AH39" i="9"/>
  <c r="AG39" i="9"/>
  <c r="AF39" i="9"/>
  <c r="AE39" i="9"/>
  <c r="AD39" i="9"/>
  <c r="AC39" i="9"/>
  <c r="AB39" i="9"/>
  <c r="AA39" i="9"/>
  <c r="Z39" i="9"/>
  <c r="Y39" i="9"/>
  <c r="X39" i="9"/>
  <c r="W39" i="9"/>
  <c r="V39" i="9"/>
  <c r="U39" i="9"/>
  <c r="T39" i="9"/>
  <c r="S39" i="9"/>
  <c r="R39" i="9"/>
  <c r="Q39" i="9"/>
  <c r="P39" i="9"/>
  <c r="O39" i="9"/>
  <c r="N39" i="9"/>
  <c r="M39" i="9"/>
  <c r="L39" i="9"/>
  <c r="K39" i="9"/>
  <c r="J39" i="9"/>
  <c r="I39" i="9"/>
  <c r="H39" i="9"/>
  <c r="BG38" i="9"/>
  <c r="BF38" i="9"/>
  <c r="BE38" i="9"/>
  <c r="BD38" i="9"/>
  <c r="BC38" i="9"/>
  <c r="BB38" i="9"/>
  <c r="BA38" i="9"/>
  <c r="AZ38" i="9"/>
  <c r="AY38" i="9"/>
  <c r="AX38" i="9"/>
  <c r="AW38" i="9"/>
  <c r="AV38" i="9"/>
  <c r="AU38" i="9"/>
  <c r="AT38" i="9"/>
  <c r="AS38" i="9"/>
  <c r="AR38" i="9"/>
  <c r="AQ38" i="9"/>
  <c r="AP38" i="9"/>
  <c r="AO38" i="9"/>
  <c r="AN38" i="9"/>
  <c r="AM38" i="9"/>
  <c r="AL38" i="9"/>
  <c r="AK38" i="9"/>
  <c r="AJ38" i="9"/>
  <c r="AI38" i="9"/>
  <c r="AH38" i="9"/>
  <c r="AG38" i="9"/>
  <c r="AF38" i="9"/>
  <c r="AE38" i="9"/>
  <c r="AD38" i="9"/>
  <c r="AC38" i="9"/>
  <c r="AB38" i="9"/>
  <c r="AA38" i="9"/>
  <c r="Z38" i="9"/>
  <c r="Y38" i="9"/>
  <c r="X38" i="9"/>
  <c r="W38" i="9"/>
  <c r="V38" i="9"/>
  <c r="U38" i="9"/>
  <c r="T38" i="9"/>
  <c r="S38" i="9"/>
  <c r="R38" i="9"/>
  <c r="Q38" i="9"/>
  <c r="P38" i="9"/>
  <c r="O38" i="9"/>
  <c r="N38" i="9"/>
  <c r="M38" i="9"/>
  <c r="L38" i="9"/>
  <c r="K38" i="9"/>
  <c r="J38" i="9"/>
  <c r="I38" i="9"/>
  <c r="H38" i="9"/>
  <c r="BG26" i="9"/>
  <c r="BF26" i="9"/>
  <c r="BF27" i="9" s="1"/>
  <c r="BE26" i="9"/>
  <c r="BD26" i="9"/>
  <c r="BC26" i="9"/>
  <c r="BB26" i="9"/>
  <c r="BA26" i="9"/>
  <c r="AZ26" i="9"/>
  <c r="AY26" i="9"/>
  <c r="AX26" i="9"/>
  <c r="AX84" i="9" s="1"/>
  <c r="AW26" i="9"/>
  <c r="AW27" i="9" s="1"/>
  <c r="AV26" i="9"/>
  <c r="AU26" i="9"/>
  <c r="AT26" i="9"/>
  <c r="AT27" i="9" s="1"/>
  <c r="AS26" i="9"/>
  <c r="AR26" i="9"/>
  <c r="AQ26" i="9"/>
  <c r="AQ27" i="9" s="1"/>
  <c r="AP26" i="9"/>
  <c r="AO26" i="9"/>
  <c r="AN26" i="9"/>
  <c r="AM26" i="9"/>
  <c r="AM27" i="9" s="1"/>
  <c r="AL26" i="9"/>
  <c r="AL27" i="9" s="1"/>
  <c r="AK26" i="9"/>
  <c r="AJ26" i="9"/>
  <c r="AI26" i="9"/>
  <c r="AI27" i="9" s="1"/>
  <c r="AH26" i="9"/>
  <c r="AH27" i="9" s="1"/>
  <c r="AG26" i="9"/>
  <c r="AF26" i="9"/>
  <c r="AE26" i="9"/>
  <c r="AD26" i="9"/>
  <c r="AD27" i="9" s="1"/>
  <c r="AC26" i="9"/>
  <c r="AB26" i="9"/>
  <c r="AA26" i="9"/>
  <c r="Z26" i="9"/>
  <c r="Z27" i="9" s="1"/>
  <c r="Y26" i="9"/>
  <c r="Y27" i="9" s="1"/>
  <c r="X26" i="9"/>
  <c r="W26" i="9"/>
  <c r="V26" i="9"/>
  <c r="U26" i="9"/>
  <c r="T26" i="9"/>
  <c r="S26" i="9"/>
  <c r="R26" i="9"/>
  <c r="R27" i="9" s="1"/>
  <c r="R85" i="9" s="1"/>
  <c r="Q26" i="9"/>
  <c r="P26" i="9"/>
  <c r="O26" i="9"/>
  <c r="N26" i="9"/>
  <c r="M26" i="9"/>
  <c r="M55" i="9" s="1"/>
  <c r="L26" i="9"/>
  <c r="K26" i="9"/>
  <c r="J26" i="9"/>
  <c r="I26" i="9"/>
  <c r="H26" i="9"/>
  <c r="G26" i="9"/>
  <c r="F26" i="9"/>
  <c r="F27" i="9" s="1"/>
  <c r="E26" i="9"/>
  <c r="E27" i="9" s="1"/>
  <c r="D26" i="9"/>
  <c r="BG8" i="9"/>
  <c r="BF8" i="9"/>
  <c r="BE8" i="9"/>
  <c r="BD8" i="9"/>
  <c r="BC8" i="9"/>
  <c r="BB8" i="9"/>
  <c r="BB37" i="9" s="1"/>
  <c r="BA8" i="9"/>
  <c r="BA66" i="9" s="1"/>
  <c r="AZ8" i="9"/>
  <c r="AZ66" i="9" s="1"/>
  <c r="AY8" i="9"/>
  <c r="AX8" i="9"/>
  <c r="AW8" i="9"/>
  <c r="AV8" i="9"/>
  <c r="AU8" i="9"/>
  <c r="AT8" i="9"/>
  <c r="AS8" i="9"/>
  <c r="AR8" i="9"/>
  <c r="AQ8" i="9"/>
  <c r="AP8" i="9"/>
  <c r="AO8" i="9"/>
  <c r="AN8" i="9"/>
  <c r="AM8" i="9"/>
  <c r="AM66" i="9" s="1"/>
  <c r="AL8" i="9"/>
  <c r="AL66" i="9" s="1"/>
  <c r="AK8" i="9"/>
  <c r="AJ8" i="9"/>
  <c r="AI8" i="9"/>
  <c r="AH8" i="9"/>
  <c r="AG8" i="9"/>
  <c r="AF8" i="9"/>
  <c r="AE8" i="9"/>
  <c r="AD8" i="9"/>
  <c r="AC8" i="9"/>
  <c r="AB8" i="9"/>
  <c r="AA8" i="9"/>
  <c r="AA66" i="9" s="1"/>
  <c r="Z8" i="9"/>
  <c r="Y8" i="9"/>
  <c r="X8" i="9"/>
  <c r="W8" i="9"/>
  <c r="V8" i="9"/>
  <c r="U8" i="9"/>
  <c r="T8" i="9"/>
  <c r="S8" i="9"/>
  <c r="S66" i="9" s="1"/>
  <c r="R8" i="9"/>
  <c r="Q8" i="9"/>
  <c r="P8" i="9"/>
  <c r="O8" i="9"/>
  <c r="N8" i="9"/>
  <c r="M8" i="9"/>
  <c r="M66" i="9" s="1"/>
  <c r="L8" i="9"/>
  <c r="K8" i="9"/>
  <c r="K66" i="9" s="1"/>
  <c r="J8" i="9"/>
  <c r="J66" i="9" s="1"/>
  <c r="I8" i="9"/>
  <c r="H8" i="9"/>
  <c r="G8" i="9"/>
  <c r="G66" i="9" s="1"/>
  <c r="F8" i="9"/>
  <c r="F66" i="9" s="1"/>
  <c r="E8" i="9"/>
  <c r="D8" i="9"/>
  <c r="BD67" i="5"/>
  <c r="BE67" i="5"/>
  <c r="BF67" i="5"/>
  <c r="BG67" i="5"/>
  <c r="BD68" i="5"/>
  <c r="BE68" i="5"/>
  <c r="BF68" i="5"/>
  <c r="BG68" i="5"/>
  <c r="BD69" i="5"/>
  <c r="BE69" i="5"/>
  <c r="BF69" i="5"/>
  <c r="BG69" i="5"/>
  <c r="BD70" i="5"/>
  <c r="BE70" i="5"/>
  <c r="BF70" i="5"/>
  <c r="BG70" i="5"/>
  <c r="BD71" i="5"/>
  <c r="BE71" i="5"/>
  <c r="BF71" i="5"/>
  <c r="BG71" i="5"/>
  <c r="BD72" i="5"/>
  <c r="BE72" i="5"/>
  <c r="BF72" i="5"/>
  <c r="BG72" i="5"/>
  <c r="BD73" i="5"/>
  <c r="BE73" i="5"/>
  <c r="BF73" i="5"/>
  <c r="BG73" i="5"/>
  <c r="BD74" i="5"/>
  <c r="BE74" i="5"/>
  <c r="BF74" i="5"/>
  <c r="BG74" i="5"/>
  <c r="BD75" i="5"/>
  <c r="BE75" i="5"/>
  <c r="BF75" i="5"/>
  <c r="BG75" i="5"/>
  <c r="BD76" i="5"/>
  <c r="BE76" i="5"/>
  <c r="BF76" i="5"/>
  <c r="BG76" i="5"/>
  <c r="BD77" i="5"/>
  <c r="BE77" i="5"/>
  <c r="BF77" i="5"/>
  <c r="BG77" i="5"/>
  <c r="BD78" i="5"/>
  <c r="BE78" i="5"/>
  <c r="BF78" i="5"/>
  <c r="BG78" i="5"/>
  <c r="BD79" i="5"/>
  <c r="BE79" i="5"/>
  <c r="BF79" i="5"/>
  <c r="BG79" i="5"/>
  <c r="BD80" i="5"/>
  <c r="BE80" i="5"/>
  <c r="BF80" i="5"/>
  <c r="BG80" i="5"/>
  <c r="BD81" i="5"/>
  <c r="BE81" i="5"/>
  <c r="BF81" i="5"/>
  <c r="BG81" i="5"/>
  <c r="BD82" i="5"/>
  <c r="BE82" i="5"/>
  <c r="BF82" i="5"/>
  <c r="BG82" i="5"/>
  <c r="BD83" i="5"/>
  <c r="BE83" i="5"/>
  <c r="BF83" i="5"/>
  <c r="BG83" i="5"/>
  <c r="BD38" i="5"/>
  <c r="BE38" i="5"/>
  <c r="BF38" i="5"/>
  <c r="BG38" i="5"/>
  <c r="BD39" i="5"/>
  <c r="BE39" i="5"/>
  <c r="BF39" i="5"/>
  <c r="BG39" i="5"/>
  <c r="BD40" i="5"/>
  <c r="BE40" i="5"/>
  <c r="BF40" i="5"/>
  <c r="BG40" i="5"/>
  <c r="BD41" i="5"/>
  <c r="BE41" i="5"/>
  <c r="BF41" i="5"/>
  <c r="BG41" i="5"/>
  <c r="BD42" i="5"/>
  <c r="BE42" i="5"/>
  <c r="BF42" i="5"/>
  <c r="BG42" i="5"/>
  <c r="BD43" i="5"/>
  <c r="BE43" i="5"/>
  <c r="BF43" i="5"/>
  <c r="BG43" i="5"/>
  <c r="BD44" i="5"/>
  <c r="BE44" i="5"/>
  <c r="BF44" i="5"/>
  <c r="BG44" i="5"/>
  <c r="BD45" i="5"/>
  <c r="BE45" i="5"/>
  <c r="BF45" i="5"/>
  <c r="BG45" i="5"/>
  <c r="BD46" i="5"/>
  <c r="BE46" i="5"/>
  <c r="BF46" i="5"/>
  <c r="BG46" i="5"/>
  <c r="BD47" i="5"/>
  <c r="BE47" i="5"/>
  <c r="BF47" i="5"/>
  <c r="BG47" i="5"/>
  <c r="BD48" i="5"/>
  <c r="BE48" i="5"/>
  <c r="BF48" i="5"/>
  <c r="BG48" i="5"/>
  <c r="BD49" i="5"/>
  <c r="BE49" i="5"/>
  <c r="BF49" i="5"/>
  <c r="BG49" i="5"/>
  <c r="BD50" i="5"/>
  <c r="BE50" i="5"/>
  <c r="BF50" i="5"/>
  <c r="BG50" i="5"/>
  <c r="BD51" i="5"/>
  <c r="BE51" i="5"/>
  <c r="BF51" i="5"/>
  <c r="BG51" i="5"/>
  <c r="BD52" i="5"/>
  <c r="BE52" i="5"/>
  <c r="BF52" i="5"/>
  <c r="BG52" i="5"/>
  <c r="BD53" i="5"/>
  <c r="BE53" i="5"/>
  <c r="BF53" i="5"/>
  <c r="BG53" i="5"/>
  <c r="BD54" i="5"/>
  <c r="BE54" i="5"/>
  <c r="BF54" i="5"/>
  <c r="BG54" i="5"/>
  <c r="BC38" i="5"/>
  <c r="BC39" i="5"/>
  <c r="BC40" i="5"/>
  <c r="BC41" i="5"/>
  <c r="BC42" i="5"/>
  <c r="BC43" i="5"/>
  <c r="BC44" i="5"/>
  <c r="BC45" i="5"/>
  <c r="BC46" i="5"/>
  <c r="BC47" i="5"/>
  <c r="BC48" i="5"/>
  <c r="BC49" i="5"/>
  <c r="BC50" i="5"/>
  <c r="BC51" i="5"/>
  <c r="BC52" i="5"/>
  <c r="BC53" i="5"/>
  <c r="BC54" i="5"/>
  <c r="X67" i="5"/>
  <c r="Y67" i="5"/>
  <c r="Z67" i="5"/>
  <c r="AA67" i="5"/>
  <c r="AB67" i="5"/>
  <c r="AC67" i="5"/>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X68" i="5"/>
  <c r="Y68" i="5"/>
  <c r="Z68" i="5"/>
  <c r="AA68" i="5"/>
  <c r="AB68" i="5"/>
  <c r="AC68" i="5"/>
  <c r="AD68" i="5"/>
  <c r="AE68" i="5"/>
  <c r="AF68" i="5"/>
  <c r="AG68" i="5"/>
  <c r="AH68" i="5"/>
  <c r="AI68" i="5"/>
  <c r="AJ68" i="5"/>
  <c r="AK68" i="5"/>
  <c r="AL68" i="5"/>
  <c r="AM68" i="5"/>
  <c r="AN68" i="5"/>
  <c r="AO68" i="5"/>
  <c r="AP68" i="5"/>
  <c r="AQ68" i="5"/>
  <c r="AR68" i="5"/>
  <c r="AS68" i="5"/>
  <c r="AT68" i="5"/>
  <c r="AU68" i="5"/>
  <c r="AV68" i="5"/>
  <c r="AW68" i="5"/>
  <c r="AX68" i="5"/>
  <c r="AY68" i="5"/>
  <c r="AZ68" i="5"/>
  <c r="BA68" i="5"/>
  <c r="BB68" i="5"/>
  <c r="BC68" i="5"/>
  <c r="X69" i="5"/>
  <c r="Y69" i="5"/>
  <c r="Z69" i="5"/>
  <c r="AA69" i="5"/>
  <c r="AB69" i="5"/>
  <c r="AC69" i="5"/>
  <c r="AD69" i="5"/>
  <c r="AE69" i="5"/>
  <c r="AF69" i="5"/>
  <c r="AG69" i="5"/>
  <c r="AH69" i="5"/>
  <c r="AI69" i="5"/>
  <c r="AJ69" i="5"/>
  <c r="AK69" i="5"/>
  <c r="AL69" i="5"/>
  <c r="AM69" i="5"/>
  <c r="AN69" i="5"/>
  <c r="AO69" i="5"/>
  <c r="AP69" i="5"/>
  <c r="AQ69" i="5"/>
  <c r="AR69" i="5"/>
  <c r="AS69" i="5"/>
  <c r="AT69" i="5"/>
  <c r="AU69" i="5"/>
  <c r="AV69" i="5"/>
  <c r="AW69" i="5"/>
  <c r="AX69" i="5"/>
  <c r="AY69" i="5"/>
  <c r="AZ69" i="5"/>
  <c r="BA69" i="5"/>
  <c r="BB69" i="5"/>
  <c r="BC69" i="5"/>
  <c r="X70" i="5"/>
  <c r="Y70" i="5"/>
  <c r="Z70" i="5"/>
  <c r="AA70" i="5"/>
  <c r="AB70" i="5"/>
  <c r="AC70" i="5"/>
  <c r="AD70" i="5"/>
  <c r="AE70" i="5"/>
  <c r="AF70" i="5"/>
  <c r="AG70" i="5"/>
  <c r="AH70" i="5"/>
  <c r="AI70" i="5"/>
  <c r="AJ70" i="5"/>
  <c r="AK70" i="5"/>
  <c r="AL70" i="5"/>
  <c r="AM70" i="5"/>
  <c r="AN70" i="5"/>
  <c r="AO70" i="5"/>
  <c r="AP70" i="5"/>
  <c r="AQ70" i="5"/>
  <c r="AR70" i="5"/>
  <c r="AS70" i="5"/>
  <c r="AT70" i="5"/>
  <c r="AU70" i="5"/>
  <c r="AV70" i="5"/>
  <c r="AW70" i="5"/>
  <c r="AX70" i="5"/>
  <c r="AY70" i="5"/>
  <c r="AZ70" i="5"/>
  <c r="BA70" i="5"/>
  <c r="BB70" i="5"/>
  <c r="BC70" i="5"/>
  <c r="X71" i="5"/>
  <c r="Y71" i="5"/>
  <c r="Z71" i="5"/>
  <c r="AA71" i="5"/>
  <c r="AB71" i="5"/>
  <c r="AC71" i="5"/>
  <c r="AD71" i="5"/>
  <c r="AE71" i="5"/>
  <c r="AF71" i="5"/>
  <c r="AG71" i="5"/>
  <c r="AH71" i="5"/>
  <c r="AI71" i="5"/>
  <c r="AJ71" i="5"/>
  <c r="AK71" i="5"/>
  <c r="AL71" i="5"/>
  <c r="AM71" i="5"/>
  <c r="AN71" i="5"/>
  <c r="AO71" i="5"/>
  <c r="AP71" i="5"/>
  <c r="AQ71" i="5"/>
  <c r="AR71" i="5"/>
  <c r="AS71" i="5"/>
  <c r="AT71" i="5"/>
  <c r="AU71" i="5"/>
  <c r="AV71" i="5"/>
  <c r="AW71" i="5"/>
  <c r="AX71" i="5"/>
  <c r="AY71" i="5"/>
  <c r="AZ71" i="5"/>
  <c r="BA71" i="5"/>
  <c r="BB71" i="5"/>
  <c r="BC71" i="5"/>
  <c r="X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X73" i="5"/>
  <c r="Y73" i="5"/>
  <c r="Z73" i="5"/>
  <c r="AA73" i="5"/>
  <c r="AB73" i="5"/>
  <c r="AC73" i="5"/>
  <c r="AD73" i="5"/>
  <c r="AE73" i="5"/>
  <c r="AF73" i="5"/>
  <c r="AG73" i="5"/>
  <c r="AH73" i="5"/>
  <c r="AI73" i="5"/>
  <c r="AJ73" i="5"/>
  <c r="AK73" i="5"/>
  <c r="AL73" i="5"/>
  <c r="AM73" i="5"/>
  <c r="AN73" i="5"/>
  <c r="AO73" i="5"/>
  <c r="AP73" i="5"/>
  <c r="AQ73" i="5"/>
  <c r="AR73" i="5"/>
  <c r="AS73" i="5"/>
  <c r="AT73" i="5"/>
  <c r="AU73" i="5"/>
  <c r="AV73" i="5"/>
  <c r="AW73" i="5"/>
  <c r="AX73" i="5"/>
  <c r="AY73" i="5"/>
  <c r="AZ73" i="5"/>
  <c r="BA73" i="5"/>
  <c r="BB73" i="5"/>
  <c r="BC73" i="5"/>
  <c r="X74" i="5"/>
  <c r="Y74" i="5"/>
  <c r="Z74" i="5"/>
  <c r="AA74" i="5"/>
  <c r="AB74" i="5"/>
  <c r="AC74" i="5"/>
  <c r="AD74" i="5"/>
  <c r="AE74" i="5"/>
  <c r="AF74" i="5"/>
  <c r="AG74" i="5"/>
  <c r="AH74" i="5"/>
  <c r="AI74" i="5"/>
  <c r="AJ74" i="5"/>
  <c r="AK74" i="5"/>
  <c r="AL74" i="5"/>
  <c r="AM74" i="5"/>
  <c r="AN74" i="5"/>
  <c r="AO74" i="5"/>
  <c r="AP74" i="5"/>
  <c r="AQ74" i="5"/>
  <c r="AR74" i="5"/>
  <c r="AS74" i="5"/>
  <c r="AT74" i="5"/>
  <c r="AU74" i="5"/>
  <c r="AV74" i="5"/>
  <c r="AW74" i="5"/>
  <c r="AX74" i="5"/>
  <c r="AY74" i="5"/>
  <c r="AZ74" i="5"/>
  <c r="BA74" i="5"/>
  <c r="BB74" i="5"/>
  <c r="BC74" i="5"/>
  <c r="X75" i="5"/>
  <c r="Y75" i="5"/>
  <c r="Z75" i="5"/>
  <c r="AA75" i="5"/>
  <c r="AB75" i="5"/>
  <c r="AC75" i="5"/>
  <c r="AD75" i="5"/>
  <c r="AE75" i="5"/>
  <c r="AF75" i="5"/>
  <c r="AG75" i="5"/>
  <c r="AH75" i="5"/>
  <c r="AI75" i="5"/>
  <c r="AJ75" i="5"/>
  <c r="AK75" i="5"/>
  <c r="AL75" i="5"/>
  <c r="AM75" i="5"/>
  <c r="AN75" i="5"/>
  <c r="AO75" i="5"/>
  <c r="AP75" i="5"/>
  <c r="AQ75" i="5"/>
  <c r="AR75" i="5"/>
  <c r="AS75" i="5"/>
  <c r="AT75" i="5"/>
  <c r="AU75" i="5"/>
  <c r="AV75" i="5"/>
  <c r="AW75" i="5"/>
  <c r="AX75" i="5"/>
  <c r="AY75" i="5"/>
  <c r="AZ75" i="5"/>
  <c r="BA75" i="5"/>
  <c r="BB75" i="5"/>
  <c r="BC75" i="5"/>
  <c r="X76" i="5"/>
  <c r="Y76" i="5"/>
  <c r="Z76" i="5"/>
  <c r="AA76" i="5"/>
  <c r="AB76" i="5"/>
  <c r="AC76" i="5"/>
  <c r="AD76" i="5"/>
  <c r="AE76" i="5"/>
  <c r="AF76" i="5"/>
  <c r="AG76" i="5"/>
  <c r="AH76" i="5"/>
  <c r="AI76" i="5"/>
  <c r="AJ76" i="5"/>
  <c r="AK76" i="5"/>
  <c r="AL76" i="5"/>
  <c r="AM76" i="5"/>
  <c r="AN76" i="5"/>
  <c r="AO76" i="5"/>
  <c r="AP76" i="5"/>
  <c r="AQ76" i="5"/>
  <c r="AR76" i="5"/>
  <c r="AS76" i="5"/>
  <c r="AT76" i="5"/>
  <c r="AU76" i="5"/>
  <c r="AV76" i="5"/>
  <c r="AW76" i="5"/>
  <c r="AX76" i="5"/>
  <c r="AY76" i="5"/>
  <c r="AZ76" i="5"/>
  <c r="BA76" i="5"/>
  <c r="BB76" i="5"/>
  <c r="BC76" i="5"/>
  <c r="X77" i="5"/>
  <c r="Y77" i="5"/>
  <c r="Z77" i="5"/>
  <c r="AA77" i="5"/>
  <c r="AB77" i="5"/>
  <c r="AC77" i="5"/>
  <c r="AD77" i="5"/>
  <c r="AE77" i="5"/>
  <c r="AF77" i="5"/>
  <c r="AG77" i="5"/>
  <c r="AH77" i="5"/>
  <c r="AI77" i="5"/>
  <c r="AJ77" i="5"/>
  <c r="AK77" i="5"/>
  <c r="AL77" i="5"/>
  <c r="AM77" i="5"/>
  <c r="AN77" i="5"/>
  <c r="AO77" i="5"/>
  <c r="AP77" i="5"/>
  <c r="AQ77" i="5"/>
  <c r="AR77" i="5"/>
  <c r="AS77" i="5"/>
  <c r="AT77" i="5"/>
  <c r="AU77" i="5"/>
  <c r="AV77" i="5"/>
  <c r="AW77" i="5"/>
  <c r="AX77" i="5"/>
  <c r="AY77" i="5"/>
  <c r="AZ77" i="5"/>
  <c r="BA77" i="5"/>
  <c r="BB77" i="5"/>
  <c r="BC77" i="5"/>
  <c r="X78" i="5"/>
  <c r="Y78" i="5"/>
  <c r="Z78" i="5"/>
  <c r="AA78" i="5"/>
  <c r="AB78" i="5"/>
  <c r="AC78" i="5"/>
  <c r="AD78" i="5"/>
  <c r="AE78" i="5"/>
  <c r="AF78" i="5"/>
  <c r="AG78" i="5"/>
  <c r="AH78" i="5"/>
  <c r="AI78" i="5"/>
  <c r="AJ78" i="5"/>
  <c r="AK78" i="5"/>
  <c r="AL78" i="5"/>
  <c r="AM78" i="5"/>
  <c r="AN78" i="5"/>
  <c r="AO78" i="5"/>
  <c r="AP78" i="5"/>
  <c r="AQ78" i="5"/>
  <c r="AR78" i="5"/>
  <c r="AS78" i="5"/>
  <c r="AT78" i="5"/>
  <c r="AU78" i="5"/>
  <c r="AV78" i="5"/>
  <c r="AW78" i="5"/>
  <c r="AX78" i="5"/>
  <c r="AY78" i="5"/>
  <c r="AZ78" i="5"/>
  <c r="BA78" i="5"/>
  <c r="BB78" i="5"/>
  <c r="BC78" i="5"/>
  <c r="X79" i="5"/>
  <c r="Y79" i="5"/>
  <c r="Z79" i="5"/>
  <c r="AA79" i="5"/>
  <c r="AB79" i="5"/>
  <c r="AC79" i="5"/>
  <c r="AD79" i="5"/>
  <c r="AE79" i="5"/>
  <c r="AF79" i="5"/>
  <c r="AG79" i="5"/>
  <c r="AH79" i="5"/>
  <c r="AI79" i="5"/>
  <c r="AJ79" i="5"/>
  <c r="AK79" i="5"/>
  <c r="AL79" i="5"/>
  <c r="AM79" i="5"/>
  <c r="AN79" i="5"/>
  <c r="AO79" i="5"/>
  <c r="AP79" i="5"/>
  <c r="AQ79" i="5"/>
  <c r="AR79" i="5"/>
  <c r="AS79" i="5"/>
  <c r="AT79" i="5"/>
  <c r="AU79" i="5"/>
  <c r="AV79" i="5"/>
  <c r="AW79" i="5"/>
  <c r="AX79" i="5"/>
  <c r="AY79" i="5"/>
  <c r="AZ79" i="5"/>
  <c r="BA79" i="5"/>
  <c r="BB79" i="5"/>
  <c r="BC79" i="5"/>
  <c r="X80" i="5"/>
  <c r="Y80" i="5"/>
  <c r="Z80" i="5"/>
  <c r="AA80" i="5"/>
  <c r="AB80" i="5"/>
  <c r="AC80" i="5"/>
  <c r="AD80" i="5"/>
  <c r="AE80" i="5"/>
  <c r="AF80" i="5"/>
  <c r="AG80" i="5"/>
  <c r="AH80" i="5"/>
  <c r="AI80" i="5"/>
  <c r="AJ80" i="5"/>
  <c r="AK80" i="5"/>
  <c r="AL80" i="5"/>
  <c r="AM80" i="5"/>
  <c r="AN80" i="5"/>
  <c r="AO80" i="5"/>
  <c r="AP80" i="5"/>
  <c r="AQ80" i="5"/>
  <c r="AR80" i="5"/>
  <c r="AS80" i="5"/>
  <c r="AT80" i="5"/>
  <c r="AU80" i="5"/>
  <c r="AV80" i="5"/>
  <c r="AW80" i="5"/>
  <c r="AX80" i="5"/>
  <c r="AY80" i="5"/>
  <c r="AZ80" i="5"/>
  <c r="BA80" i="5"/>
  <c r="BB80" i="5"/>
  <c r="BC80" i="5"/>
  <c r="X81" i="5"/>
  <c r="Y81" i="5"/>
  <c r="Z81" i="5"/>
  <c r="AA81" i="5"/>
  <c r="AB81" i="5"/>
  <c r="AC81" i="5"/>
  <c r="AD81" i="5"/>
  <c r="AE81" i="5"/>
  <c r="AF81" i="5"/>
  <c r="AG81" i="5"/>
  <c r="AH81" i="5"/>
  <c r="AI81" i="5"/>
  <c r="AJ81" i="5"/>
  <c r="AK81" i="5"/>
  <c r="AL81" i="5"/>
  <c r="AM81" i="5"/>
  <c r="AN81" i="5"/>
  <c r="AO81" i="5"/>
  <c r="AP81" i="5"/>
  <c r="AQ81" i="5"/>
  <c r="AR81" i="5"/>
  <c r="AS81" i="5"/>
  <c r="AT81" i="5"/>
  <c r="AU81" i="5"/>
  <c r="AV81" i="5"/>
  <c r="AW81" i="5"/>
  <c r="AX81" i="5"/>
  <c r="AY81" i="5"/>
  <c r="AZ81" i="5"/>
  <c r="BA81" i="5"/>
  <c r="BB81" i="5"/>
  <c r="BC81" i="5"/>
  <c r="X82" i="5"/>
  <c r="Y82" i="5"/>
  <c r="Z82" i="5"/>
  <c r="AA82" i="5"/>
  <c r="AB82" i="5"/>
  <c r="AC82" i="5"/>
  <c r="AD82" i="5"/>
  <c r="AE82" i="5"/>
  <c r="AF82" i="5"/>
  <c r="AG82" i="5"/>
  <c r="AH82" i="5"/>
  <c r="AI82" i="5"/>
  <c r="AJ82" i="5"/>
  <c r="AK82" i="5"/>
  <c r="AL82" i="5"/>
  <c r="AM82" i="5"/>
  <c r="AN82" i="5"/>
  <c r="AO82" i="5"/>
  <c r="AP82" i="5"/>
  <c r="AQ82" i="5"/>
  <c r="AR82" i="5"/>
  <c r="AS82" i="5"/>
  <c r="AT82" i="5"/>
  <c r="AU82" i="5"/>
  <c r="AV82" i="5"/>
  <c r="AW82" i="5"/>
  <c r="AX82" i="5"/>
  <c r="AY82" i="5"/>
  <c r="AZ82" i="5"/>
  <c r="BA82" i="5"/>
  <c r="BB82" i="5"/>
  <c r="BC82" i="5"/>
  <c r="X83" i="5"/>
  <c r="Y83" i="5"/>
  <c r="Z83" i="5"/>
  <c r="AA83" i="5"/>
  <c r="AB83" i="5"/>
  <c r="AC83" i="5"/>
  <c r="AD83" i="5"/>
  <c r="AE83" i="5"/>
  <c r="AF83" i="5"/>
  <c r="AG83" i="5"/>
  <c r="AH83" i="5"/>
  <c r="AI83" i="5"/>
  <c r="AJ83" i="5"/>
  <c r="AK83" i="5"/>
  <c r="AL83" i="5"/>
  <c r="AM83" i="5"/>
  <c r="AN83" i="5"/>
  <c r="AO83" i="5"/>
  <c r="AP83" i="5"/>
  <c r="AQ83" i="5"/>
  <c r="AR83" i="5"/>
  <c r="AS83" i="5"/>
  <c r="AT83" i="5"/>
  <c r="AU83" i="5"/>
  <c r="AV83" i="5"/>
  <c r="AW83" i="5"/>
  <c r="AX83" i="5"/>
  <c r="AY83" i="5"/>
  <c r="AZ83" i="5"/>
  <c r="BA83" i="5"/>
  <c r="BB83" i="5"/>
  <c r="BC83" i="5"/>
  <c r="AQ38" i="5"/>
  <c r="AR38" i="5"/>
  <c r="AS38" i="5"/>
  <c r="AT38" i="5"/>
  <c r="AU38" i="5"/>
  <c r="AV38" i="5"/>
  <c r="AW38" i="5"/>
  <c r="AX38" i="5"/>
  <c r="AY38" i="5"/>
  <c r="AZ38" i="5"/>
  <c r="BA38" i="5"/>
  <c r="BB38" i="5"/>
  <c r="AQ39" i="5"/>
  <c r="AR39" i="5"/>
  <c r="AS39" i="5"/>
  <c r="AT39" i="5"/>
  <c r="AU39" i="5"/>
  <c r="AV39" i="5"/>
  <c r="AW39" i="5"/>
  <c r="AX39" i="5"/>
  <c r="AY39" i="5"/>
  <c r="AZ39" i="5"/>
  <c r="BA39" i="5"/>
  <c r="BB39" i="5"/>
  <c r="AQ40" i="5"/>
  <c r="AR40" i="5"/>
  <c r="AS40" i="5"/>
  <c r="AT40" i="5"/>
  <c r="AU40" i="5"/>
  <c r="AV40" i="5"/>
  <c r="AW40" i="5"/>
  <c r="AX40" i="5"/>
  <c r="AY40" i="5"/>
  <c r="AZ40" i="5"/>
  <c r="BA40" i="5"/>
  <c r="BB40" i="5"/>
  <c r="AQ41" i="5"/>
  <c r="AR41" i="5"/>
  <c r="AS41" i="5"/>
  <c r="AT41" i="5"/>
  <c r="AU41" i="5"/>
  <c r="AV41" i="5"/>
  <c r="AW41" i="5"/>
  <c r="AX41" i="5"/>
  <c r="AY41" i="5"/>
  <c r="AZ41" i="5"/>
  <c r="BA41" i="5"/>
  <c r="BB41" i="5"/>
  <c r="AQ42" i="5"/>
  <c r="AR42" i="5"/>
  <c r="AS42" i="5"/>
  <c r="AT42" i="5"/>
  <c r="AU42" i="5"/>
  <c r="AV42" i="5"/>
  <c r="AW42" i="5"/>
  <c r="AX42" i="5"/>
  <c r="AY42" i="5"/>
  <c r="AZ42" i="5"/>
  <c r="BA42" i="5"/>
  <c r="BB42" i="5"/>
  <c r="AQ43" i="5"/>
  <c r="AR43" i="5"/>
  <c r="AS43" i="5"/>
  <c r="AT43" i="5"/>
  <c r="AU43" i="5"/>
  <c r="AV43" i="5"/>
  <c r="AW43" i="5"/>
  <c r="AX43" i="5"/>
  <c r="AY43" i="5"/>
  <c r="AZ43" i="5"/>
  <c r="BA43" i="5"/>
  <c r="BB43" i="5"/>
  <c r="AQ44" i="5"/>
  <c r="AR44" i="5"/>
  <c r="AS44" i="5"/>
  <c r="AT44" i="5"/>
  <c r="AU44" i="5"/>
  <c r="AV44" i="5"/>
  <c r="AW44" i="5"/>
  <c r="AX44" i="5"/>
  <c r="AY44" i="5"/>
  <c r="AZ44" i="5"/>
  <c r="BA44" i="5"/>
  <c r="BB44" i="5"/>
  <c r="AQ45" i="5"/>
  <c r="AR45" i="5"/>
  <c r="AS45" i="5"/>
  <c r="AT45" i="5"/>
  <c r="AU45" i="5"/>
  <c r="AV45" i="5"/>
  <c r="AW45" i="5"/>
  <c r="AX45" i="5"/>
  <c r="AY45" i="5"/>
  <c r="AZ45" i="5"/>
  <c r="BA45" i="5"/>
  <c r="BB45" i="5"/>
  <c r="AQ46" i="5"/>
  <c r="AR46" i="5"/>
  <c r="AS46" i="5"/>
  <c r="AT46" i="5"/>
  <c r="AU46" i="5"/>
  <c r="AV46" i="5"/>
  <c r="AW46" i="5"/>
  <c r="AX46" i="5"/>
  <c r="AY46" i="5"/>
  <c r="AZ46" i="5"/>
  <c r="BA46" i="5"/>
  <c r="BB46" i="5"/>
  <c r="AQ47" i="5"/>
  <c r="AR47" i="5"/>
  <c r="AS47" i="5"/>
  <c r="AT47" i="5"/>
  <c r="AU47" i="5"/>
  <c r="AV47" i="5"/>
  <c r="AW47" i="5"/>
  <c r="AX47" i="5"/>
  <c r="AY47" i="5"/>
  <c r="AZ47" i="5"/>
  <c r="BA47" i="5"/>
  <c r="BB47" i="5"/>
  <c r="AQ48" i="5"/>
  <c r="AR48" i="5"/>
  <c r="AS48" i="5"/>
  <c r="AT48" i="5"/>
  <c r="AU48" i="5"/>
  <c r="AV48" i="5"/>
  <c r="AW48" i="5"/>
  <c r="AX48" i="5"/>
  <c r="AY48" i="5"/>
  <c r="AZ48" i="5"/>
  <c r="BA48" i="5"/>
  <c r="BB48" i="5"/>
  <c r="AQ49" i="5"/>
  <c r="AR49" i="5"/>
  <c r="AS49" i="5"/>
  <c r="AT49" i="5"/>
  <c r="AU49" i="5"/>
  <c r="AV49" i="5"/>
  <c r="AW49" i="5"/>
  <c r="AX49" i="5"/>
  <c r="AY49" i="5"/>
  <c r="AZ49" i="5"/>
  <c r="BA49" i="5"/>
  <c r="BB49" i="5"/>
  <c r="AQ50" i="5"/>
  <c r="AR50" i="5"/>
  <c r="AS50" i="5"/>
  <c r="AT50" i="5"/>
  <c r="AU50" i="5"/>
  <c r="AV50" i="5"/>
  <c r="AW50" i="5"/>
  <c r="AX50" i="5"/>
  <c r="AY50" i="5"/>
  <c r="AZ50" i="5"/>
  <c r="BA50" i="5"/>
  <c r="BB50" i="5"/>
  <c r="AQ51" i="5"/>
  <c r="AR51" i="5"/>
  <c r="AS51" i="5"/>
  <c r="AT51" i="5"/>
  <c r="AU51" i="5"/>
  <c r="AV51" i="5"/>
  <c r="AW51" i="5"/>
  <c r="AX51" i="5"/>
  <c r="AY51" i="5"/>
  <c r="AZ51" i="5"/>
  <c r="BA51" i="5"/>
  <c r="BB51" i="5"/>
  <c r="AQ52" i="5"/>
  <c r="AR52" i="5"/>
  <c r="AS52" i="5"/>
  <c r="AT52" i="5"/>
  <c r="AU52" i="5"/>
  <c r="AV52" i="5"/>
  <c r="AW52" i="5"/>
  <c r="AX52" i="5"/>
  <c r="AY52" i="5"/>
  <c r="AZ52" i="5"/>
  <c r="BA52" i="5"/>
  <c r="BB52" i="5"/>
  <c r="AQ53" i="5"/>
  <c r="AR53" i="5"/>
  <c r="AS53" i="5"/>
  <c r="AT53" i="5"/>
  <c r="AU53" i="5"/>
  <c r="AV53" i="5"/>
  <c r="AW53" i="5"/>
  <c r="AX53" i="5"/>
  <c r="AY53" i="5"/>
  <c r="AZ53" i="5"/>
  <c r="BA53" i="5"/>
  <c r="BB53" i="5"/>
  <c r="AQ54" i="5"/>
  <c r="AR54" i="5"/>
  <c r="AS54" i="5"/>
  <c r="AT54" i="5"/>
  <c r="AU54" i="5"/>
  <c r="AV54" i="5"/>
  <c r="AW54" i="5"/>
  <c r="AX54" i="5"/>
  <c r="AY54" i="5"/>
  <c r="AZ54" i="5"/>
  <c r="BA54" i="5"/>
  <c r="BB54" i="5"/>
  <c r="X38" i="5"/>
  <c r="Y38" i="5"/>
  <c r="Z38" i="5"/>
  <c r="AA38" i="5"/>
  <c r="AB38" i="5"/>
  <c r="AC38" i="5"/>
  <c r="AD38" i="5"/>
  <c r="AE38" i="5"/>
  <c r="AF38" i="5"/>
  <c r="AG38" i="5"/>
  <c r="AH38" i="5"/>
  <c r="AI38" i="5"/>
  <c r="AJ38" i="5"/>
  <c r="AK38" i="5"/>
  <c r="AL38" i="5"/>
  <c r="AM38" i="5"/>
  <c r="AN38" i="5"/>
  <c r="AO38" i="5"/>
  <c r="AP38" i="5"/>
  <c r="X39" i="5"/>
  <c r="Y39" i="5"/>
  <c r="Z39" i="5"/>
  <c r="AA39" i="5"/>
  <c r="AB39" i="5"/>
  <c r="AC39" i="5"/>
  <c r="AD39" i="5"/>
  <c r="AE39" i="5"/>
  <c r="AF39" i="5"/>
  <c r="AG39" i="5"/>
  <c r="AH39" i="5"/>
  <c r="AI39" i="5"/>
  <c r="AJ39" i="5"/>
  <c r="AK39" i="5"/>
  <c r="AL39" i="5"/>
  <c r="AM39" i="5"/>
  <c r="AN39" i="5"/>
  <c r="AO39" i="5"/>
  <c r="AP39" i="5"/>
  <c r="X40" i="5"/>
  <c r="Y40" i="5"/>
  <c r="Z40" i="5"/>
  <c r="AA40" i="5"/>
  <c r="AB40" i="5"/>
  <c r="AC40" i="5"/>
  <c r="AD40" i="5"/>
  <c r="AE40" i="5"/>
  <c r="AF40" i="5"/>
  <c r="AG40" i="5"/>
  <c r="AH40" i="5"/>
  <c r="AI40" i="5"/>
  <c r="AJ40" i="5"/>
  <c r="AK40" i="5"/>
  <c r="AL40" i="5"/>
  <c r="AM40" i="5"/>
  <c r="AN40" i="5"/>
  <c r="AO40" i="5"/>
  <c r="AP40" i="5"/>
  <c r="X41" i="5"/>
  <c r="Y41" i="5"/>
  <c r="Z41" i="5"/>
  <c r="AA41" i="5"/>
  <c r="AB41" i="5"/>
  <c r="AC41" i="5"/>
  <c r="AD41" i="5"/>
  <c r="AE41" i="5"/>
  <c r="AF41" i="5"/>
  <c r="AG41" i="5"/>
  <c r="AH41" i="5"/>
  <c r="AI41" i="5"/>
  <c r="AJ41" i="5"/>
  <c r="AK41" i="5"/>
  <c r="AL41" i="5"/>
  <c r="AM41" i="5"/>
  <c r="AN41" i="5"/>
  <c r="AO41" i="5"/>
  <c r="AP41" i="5"/>
  <c r="X42" i="5"/>
  <c r="Y42" i="5"/>
  <c r="Z42" i="5"/>
  <c r="AA42" i="5"/>
  <c r="AB42" i="5"/>
  <c r="AC42" i="5"/>
  <c r="AD42" i="5"/>
  <c r="AE42" i="5"/>
  <c r="AF42" i="5"/>
  <c r="AG42" i="5"/>
  <c r="AH42" i="5"/>
  <c r="AI42" i="5"/>
  <c r="AJ42" i="5"/>
  <c r="AK42" i="5"/>
  <c r="AL42" i="5"/>
  <c r="AM42" i="5"/>
  <c r="AN42" i="5"/>
  <c r="AO42" i="5"/>
  <c r="AP42" i="5"/>
  <c r="X43" i="5"/>
  <c r="Y43" i="5"/>
  <c r="Z43" i="5"/>
  <c r="AA43" i="5"/>
  <c r="AB43" i="5"/>
  <c r="AC43" i="5"/>
  <c r="AD43" i="5"/>
  <c r="AE43" i="5"/>
  <c r="AF43" i="5"/>
  <c r="AG43" i="5"/>
  <c r="AH43" i="5"/>
  <c r="AI43" i="5"/>
  <c r="AJ43" i="5"/>
  <c r="AK43" i="5"/>
  <c r="AL43" i="5"/>
  <c r="AM43" i="5"/>
  <c r="AN43" i="5"/>
  <c r="AO43" i="5"/>
  <c r="AP43" i="5"/>
  <c r="X44" i="5"/>
  <c r="Y44" i="5"/>
  <c r="Z44" i="5"/>
  <c r="AA44" i="5"/>
  <c r="AB44" i="5"/>
  <c r="AC44" i="5"/>
  <c r="AD44" i="5"/>
  <c r="AE44" i="5"/>
  <c r="AF44" i="5"/>
  <c r="AG44" i="5"/>
  <c r="AH44" i="5"/>
  <c r="AI44" i="5"/>
  <c r="AJ44" i="5"/>
  <c r="AK44" i="5"/>
  <c r="AL44" i="5"/>
  <c r="AM44" i="5"/>
  <c r="AN44" i="5"/>
  <c r="AO44" i="5"/>
  <c r="AP44" i="5"/>
  <c r="X45" i="5"/>
  <c r="Y45" i="5"/>
  <c r="Z45" i="5"/>
  <c r="AA45" i="5"/>
  <c r="AB45" i="5"/>
  <c r="AC45" i="5"/>
  <c r="AD45" i="5"/>
  <c r="AE45" i="5"/>
  <c r="AF45" i="5"/>
  <c r="AG45" i="5"/>
  <c r="AH45" i="5"/>
  <c r="AI45" i="5"/>
  <c r="AJ45" i="5"/>
  <c r="AK45" i="5"/>
  <c r="AL45" i="5"/>
  <c r="AM45" i="5"/>
  <c r="AN45" i="5"/>
  <c r="AO45" i="5"/>
  <c r="AP45" i="5"/>
  <c r="X46" i="5"/>
  <c r="Y46" i="5"/>
  <c r="Z46" i="5"/>
  <c r="AA46" i="5"/>
  <c r="AB46" i="5"/>
  <c r="AC46" i="5"/>
  <c r="AD46" i="5"/>
  <c r="AE46" i="5"/>
  <c r="AF46" i="5"/>
  <c r="AG46" i="5"/>
  <c r="AH46" i="5"/>
  <c r="AI46" i="5"/>
  <c r="AJ46" i="5"/>
  <c r="AK46" i="5"/>
  <c r="AL46" i="5"/>
  <c r="AM46" i="5"/>
  <c r="AN46" i="5"/>
  <c r="AO46" i="5"/>
  <c r="AP46" i="5"/>
  <c r="X47" i="5"/>
  <c r="Y47" i="5"/>
  <c r="Z47" i="5"/>
  <c r="AA47" i="5"/>
  <c r="AB47" i="5"/>
  <c r="AC47" i="5"/>
  <c r="AD47" i="5"/>
  <c r="AE47" i="5"/>
  <c r="AF47" i="5"/>
  <c r="AG47" i="5"/>
  <c r="AH47" i="5"/>
  <c r="AI47" i="5"/>
  <c r="AJ47" i="5"/>
  <c r="AK47" i="5"/>
  <c r="AL47" i="5"/>
  <c r="AM47" i="5"/>
  <c r="AN47" i="5"/>
  <c r="AO47" i="5"/>
  <c r="AP47" i="5"/>
  <c r="X48" i="5"/>
  <c r="Y48" i="5"/>
  <c r="Z48" i="5"/>
  <c r="AA48" i="5"/>
  <c r="AB48" i="5"/>
  <c r="AC48" i="5"/>
  <c r="AD48" i="5"/>
  <c r="AE48" i="5"/>
  <c r="AF48" i="5"/>
  <c r="AG48" i="5"/>
  <c r="AH48" i="5"/>
  <c r="AI48" i="5"/>
  <c r="AJ48" i="5"/>
  <c r="AK48" i="5"/>
  <c r="AL48" i="5"/>
  <c r="AM48" i="5"/>
  <c r="AN48" i="5"/>
  <c r="AO48" i="5"/>
  <c r="AP48" i="5"/>
  <c r="X49" i="5"/>
  <c r="Y49" i="5"/>
  <c r="Z49" i="5"/>
  <c r="AA49" i="5"/>
  <c r="AB49" i="5"/>
  <c r="AC49" i="5"/>
  <c r="AD49" i="5"/>
  <c r="AE49" i="5"/>
  <c r="AF49" i="5"/>
  <c r="AG49" i="5"/>
  <c r="AH49" i="5"/>
  <c r="AI49" i="5"/>
  <c r="AJ49" i="5"/>
  <c r="AK49" i="5"/>
  <c r="AL49" i="5"/>
  <c r="AM49" i="5"/>
  <c r="AN49" i="5"/>
  <c r="AO49" i="5"/>
  <c r="AP49" i="5"/>
  <c r="X50" i="5"/>
  <c r="Y50" i="5"/>
  <c r="Z50" i="5"/>
  <c r="AA50" i="5"/>
  <c r="AB50" i="5"/>
  <c r="AC50" i="5"/>
  <c r="AD50" i="5"/>
  <c r="AE50" i="5"/>
  <c r="AF50" i="5"/>
  <c r="AG50" i="5"/>
  <c r="AH50" i="5"/>
  <c r="AI50" i="5"/>
  <c r="AJ50" i="5"/>
  <c r="AK50" i="5"/>
  <c r="AL50" i="5"/>
  <c r="AM50" i="5"/>
  <c r="AN50" i="5"/>
  <c r="AO50" i="5"/>
  <c r="AP50" i="5"/>
  <c r="X51" i="5"/>
  <c r="Y51" i="5"/>
  <c r="Z51" i="5"/>
  <c r="AA51" i="5"/>
  <c r="AB51" i="5"/>
  <c r="AC51" i="5"/>
  <c r="AD51" i="5"/>
  <c r="AE51" i="5"/>
  <c r="AF51" i="5"/>
  <c r="AG51" i="5"/>
  <c r="AH51" i="5"/>
  <c r="AI51" i="5"/>
  <c r="AJ51" i="5"/>
  <c r="AK51" i="5"/>
  <c r="AL51" i="5"/>
  <c r="AM51" i="5"/>
  <c r="AN51" i="5"/>
  <c r="AO51" i="5"/>
  <c r="AP51" i="5"/>
  <c r="X52" i="5"/>
  <c r="Y52" i="5"/>
  <c r="Z52" i="5"/>
  <c r="AA52" i="5"/>
  <c r="AB52" i="5"/>
  <c r="AC52" i="5"/>
  <c r="AD52" i="5"/>
  <c r="AE52" i="5"/>
  <c r="AF52" i="5"/>
  <c r="AG52" i="5"/>
  <c r="AH52" i="5"/>
  <c r="AI52" i="5"/>
  <c r="AJ52" i="5"/>
  <c r="AK52" i="5"/>
  <c r="AL52" i="5"/>
  <c r="AM52" i="5"/>
  <c r="AN52" i="5"/>
  <c r="AO52" i="5"/>
  <c r="AP52" i="5"/>
  <c r="X53" i="5"/>
  <c r="Y53" i="5"/>
  <c r="Z53" i="5"/>
  <c r="AA53" i="5"/>
  <c r="AB53" i="5"/>
  <c r="AC53" i="5"/>
  <c r="AD53" i="5"/>
  <c r="AE53" i="5"/>
  <c r="AF53" i="5"/>
  <c r="AG53" i="5"/>
  <c r="AH53" i="5"/>
  <c r="AI53" i="5"/>
  <c r="AJ53" i="5"/>
  <c r="AK53" i="5"/>
  <c r="AL53" i="5"/>
  <c r="AM53" i="5"/>
  <c r="AN53" i="5"/>
  <c r="AO53" i="5"/>
  <c r="AP53" i="5"/>
  <c r="X54" i="5"/>
  <c r="Y54" i="5"/>
  <c r="Z54" i="5"/>
  <c r="AA54" i="5"/>
  <c r="AB54" i="5"/>
  <c r="AC54" i="5"/>
  <c r="AD54" i="5"/>
  <c r="AE54" i="5"/>
  <c r="AF54" i="5"/>
  <c r="AG54" i="5"/>
  <c r="AH54" i="5"/>
  <c r="AI54" i="5"/>
  <c r="AJ54" i="5"/>
  <c r="AK54" i="5"/>
  <c r="AL54" i="5"/>
  <c r="AM54" i="5"/>
  <c r="AN54" i="5"/>
  <c r="AO54" i="5"/>
  <c r="AP54" i="5"/>
  <c r="BG26" i="5"/>
  <c r="BF26" i="5"/>
  <c r="BE26" i="5"/>
  <c r="BD26" i="5"/>
  <c r="BC26" i="5"/>
  <c r="BC27" i="5" s="1"/>
  <c r="BB26" i="5"/>
  <c r="BA26" i="5"/>
  <c r="AZ26" i="5"/>
  <c r="AZ27" i="5" s="1"/>
  <c r="AZ85" i="5" s="1"/>
  <c r="AY26" i="5"/>
  <c r="AX26" i="5"/>
  <c r="AX27" i="5" s="1"/>
  <c r="AX85" i="5" s="1"/>
  <c r="AW26" i="5"/>
  <c r="AW84" i="5" s="1"/>
  <c r="AV26" i="5"/>
  <c r="AU26" i="5"/>
  <c r="AT26" i="5"/>
  <c r="AS26" i="5"/>
  <c r="AS84" i="5" s="1"/>
  <c r="AR26" i="5"/>
  <c r="BG8" i="5"/>
  <c r="BF8" i="5"/>
  <c r="BE8" i="5"/>
  <c r="BD8" i="5"/>
  <c r="BC8" i="5"/>
  <c r="BB8" i="5"/>
  <c r="BA8" i="5"/>
  <c r="BA66" i="5" s="1"/>
  <c r="AZ8" i="5"/>
  <c r="AY8" i="5"/>
  <c r="AY66" i="5" s="1"/>
  <c r="AX8" i="5"/>
  <c r="AW8" i="5"/>
  <c r="AV8" i="5"/>
  <c r="AU8" i="5"/>
  <c r="AU66" i="5" s="1"/>
  <c r="AT8" i="5"/>
  <c r="AS8" i="5"/>
  <c r="AR8" i="5"/>
  <c r="AQ26" i="5"/>
  <c r="AP26" i="5"/>
  <c r="AO26" i="5"/>
  <c r="AN26" i="5"/>
  <c r="AN27" i="5" s="1"/>
  <c r="AN85" i="5" s="1"/>
  <c r="AM26" i="5"/>
  <c r="AM84" i="5" s="1"/>
  <c r="AL26" i="5"/>
  <c r="AL27" i="5" s="1"/>
  <c r="AK26" i="5"/>
  <c r="AJ26" i="5"/>
  <c r="AI26" i="5"/>
  <c r="AH26" i="5"/>
  <c r="AG26" i="5"/>
  <c r="AF26" i="5"/>
  <c r="AE26" i="5"/>
  <c r="AD26" i="5"/>
  <c r="AC26" i="5"/>
  <c r="AB26" i="5"/>
  <c r="AA26" i="5"/>
  <c r="Z26" i="5"/>
  <c r="Z27" i="5" s="1"/>
  <c r="Z85" i="5" s="1"/>
  <c r="Y26" i="5"/>
  <c r="X26" i="5"/>
  <c r="X27" i="5" s="1"/>
  <c r="AQ8" i="5"/>
  <c r="AQ66" i="5" s="1"/>
  <c r="AP8" i="5"/>
  <c r="AO8" i="5"/>
  <c r="AN8" i="5"/>
  <c r="AM8" i="5"/>
  <c r="AM66" i="5" s="1"/>
  <c r="AL8" i="5"/>
  <c r="AK8" i="5"/>
  <c r="AJ8" i="5"/>
  <c r="AI8" i="5"/>
  <c r="AH8" i="5"/>
  <c r="AG8" i="5"/>
  <c r="AF8" i="5"/>
  <c r="AF66" i="5" s="1"/>
  <c r="AE8" i="5"/>
  <c r="AE66" i="5" s="1"/>
  <c r="AD8" i="5"/>
  <c r="AD66" i="5" s="1"/>
  <c r="AC8" i="5"/>
  <c r="AC66" i="5" s="1"/>
  <c r="AB8" i="5"/>
  <c r="AA8" i="5"/>
  <c r="Z8" i="5"/>
  <c r="Y8" i="5"/>
  <c r="X8" i="5"/>
  <c r="W26" i="5"/>
  <c r="V26" i="5"/>
  <c r="U26" i="5"/>
  <c r="T26" i="5"/>
  <c r="S26" i="5"/>
  <c r="R26" i="5"/>
  <c r="Q26" i="5"/>
  <c r="P26" i="5"/>
  <c r="O26" i="5"/>
  <c r="N26" i="5"/>
  <c r="M26" i="5"/>
  <c r="L26" i="5"/>
  <c r="K26" i="5"/>
  <c r="J26" i="5"/>
  <c r="J27" i="5" s="1"/>
  <c r="I26" i="5"/>
  <c r="H26" i="5"/>
  <c r="E26" i="5"/>
  <c r="F26" i="5"/>
  <c r="G26" i="5"/>
  <c r="D26" i="5"/>
  <c r="W8" i="5"/>
  <c r="V8" i="5"/>
  <c r="U8" i="5"/>
  <c r="T8" i="5"/>
  <c r="S8" i="5"/>
  <c r="R8" i="5"/>
  <c r="Q8" i="5"/>
  <c r="P8" i="5"/>
  <c r="O8" i="5"/>
  <c r="N8" i="5"/>
  <c r="M8" i="5"/>
  <c r="L8" i="5"/>
  <c r="K8" i="5"/>
  <c r="J8" i="5"/>
  <c r="I8" i="5"/>
  <c r="H8" i="5"/>
  <c r="E8" i="5"/>
  <c r="F8" i="5"/>
  <c r="G8" i="5"/>
  <c r="D8" i="5"/>
  <c r="D67" i="5"/>
  <c r="E67" i="5"/>
  <c r="F67" i="5"/>
  <c r="G67" i="5"/>
  <c r="H67" i="5"/>
  <c r="I67" i="5"/>
  <c r="J67" i="5"/>
  <c r="K67" i="5"/>
  <c r="L67" i="5"/>
  <c r="M67" i="5"/>
  <c r="N67" i="5"/>
  <c r="O67" i="5"/>
  <c r="P67" i="5"/>
  <c r="Q67" i="5"/>
  <c r="R67" i="5"/>
  <c r="S67" i="5"/>
  <c r="T67" i="5"/>
  <c r="U67" i="5"/>
  <c r="V67" i="5"/>
  <c r="W67" i="5"/>
  <c r="D68" i="5"/>
  <c r="E68" i="5"/>
  <c r="F68" i="5"/>
  <c r="G68" i="5"/>
  <c r="H68" i="5"/>
  <c r="I68" i="5"/>
  <c r="J68" i="5"/>
  <c r="K68" i="5"/>
  <c r="L68" i="5"/>
  <c r="M68" i="5"/>
  <c r="N68" i="5"/>
  <c r="O68" i="5"/>
  <c r="P68" i="5"/>
  <c r="Q68" i="5"/>
  <c r="R68" i="5"/>
  <c r="S68" i="5"/>
  <c r="T68" i="5"/>
  <c r="U68" i="5"/>
  <c r="V68" i="5"/>
  <c r="W68" i="5"/>
  <c r="D69" i="5"/>
  <c r="E69" i="5"/>
  <c r="F69" i="5"/>
  <c r="G69" i="5"/>
  <c r="H69" i="5"/>
  <c r="I69" i="5"/>
  <c r="J69" i="5"/>
  <c r="K69" i="5"/>
  <c r="L69" i="5"/>
  <c r="M69" i="5"/>
  <c r="N69" i="5"/>
  <c r="O69" i="5"/>
  <c r="P69" i="5"/>
  <c r="Q69" i="5"/>
  <c r="R69" i="5"/>
  <c r="S69" i="5"/>
  <c r="T69" i="5"/>
  <c r="U69" i="5"/>
  <c r="V69" i="5"/>
  <c r="W69" i="5"/>
  <c r="D70" i="5"/>
  <c r="E70" i="5"/>
  <c r="F70" i="5"/>
  <c r="G70" i="5"/>
  <c r="H70" i="5"/>
  <c r="I70" i="5"/>
  <c r="J70" i="5"/>
  <c r="K70" i="5"/>
  <c r="L70" i="5"/>
  <c r="M70" i="5"/>
  <c r="N70" i="5"/>
  <c r="O70" i="5"/>
  <c r="P70" i="5"/>
  <c r="Q70" i="5"/>
  <c r="R70" i="5"/>
  <c r="S70" i="5"/>
  <c r="T70" i="5"/>
  <c r="U70" i="5"/>
  <c r="V70" i="5"/>
  <c r="W70" i="5"/>
  <c r="D71" i="5"/>
  <c r="E71" i="5"/>
  <c r="F71" i="5"/>
  <c r="G71" i="5"/>
  <c r="H71" i="5"/>
  <c r="I71" i="5"/>
  <c r="J71" i="5"/>
  <c r="K71" i="5"/>
  <c r="L71" i="5"/>
  <c r="M71" i="5"/>
  <c r="N71" i="5"/>
  <c r="O71" i="5"/>
  <c r="P71" i="5"/>
  <c r="Q71" i="5"/>
  <c r="R71" i="5"/>
  <c r="S71" i="5"/>
  <c r="T71" i="5"/>
  <c r="U71" i="5"/>
  <c r="V71" i="5"/>
  <c r="W71" i="5"/>
  <c r="D72" i="5"/>
  <c r="E72" i="5"/>
  <c r="F72" i="5"/>
  <c r="G72" i="5"/>
  <c r="H72" i="5"/>
  <c r="I72" i="5"/>
  <c r="J72" i="5"/>
  <c r="K72" i="5"/>
  <c r="L72" i="5"/>
  <c r="M72" i="5"/>
  <c r="N72" i="5"/>
  <c r="O72" i="5"/>
  <c r="P72" i="5"/>
  <c r="Q72" i="5"/>
  <c r="R72" i="5"/>
  <c r="S72" i="5"/>
  <c r="T72" i="5"/>
  <c r="U72" i="5"/>
  <c r="V72" i="5"/>
  <c r="W72" i="5"/>
  <c r="D73" i="5"/>
  <c r="E73" i="5"/>
  <c r="F73" i="5"/>
  <c r="G73" i="5"/>
  <c r="H73" i="5"/>
  <c r="I73" i="5"/>
  <c r="J73" i="5"/>
  <c r="K73" i="5"/>
  <c r="L73" i="5"/>
  <c r="M73" i="5"/>
  <c r="N73" i="5"/>
  <c r="O73" i="5"/>
  <c r="P73" i="5"/>
  <c r="Q73" i="5"/>
  <c r="R73" i="5"/>
  <c r="S73" i="5"/>
  <c r="T73" i="5"/>
  <c r="U73" i="5"/>
  <c r="V73" i="5"/>
  <c r="W73" i="5"/>
  <c r="D74" i="5"/>
  <c r="E74" i="5"/>
  <c r="F74" i="5"/>
  <c r="G74" i="5"/>
  <c r="H74" i="5"/>
  <c r="I74" i="5"/>
  <c r="J74" i="5"/>
  <c r="K74" i="5"/>
  <c r="L74" i="5"/>
  <c r="M74" i="5"/>
  <c r="N74" i="5"/>
  <c r="O74" i="5"/>
  <c r="P74" i="5"/>
  <c r="Q74" i="5"/>
  <c r="R74" i="5"/>
  <c r="S74" i="5"/>
  <c r="T74" i="5"/>
  <c r="U74" i="5"/>
  <c r="V74" i="5"/>
  <c r="W74" i="5"/>
  <c r="D75" i="5"/>
  <c r="E75" i="5"/>
  <c r="F75" i="5"/>
  <c r="G75" i="5"/>
  <c r="H75" i="5"/>
  <c r="I75" i="5"/>
  <c r="J75" i="5"/>
  <c r="K75" i="5"/>
  <c r="L75" i="5"/>
  <c r="M75" i="5"/>
  <c r="N75" i="5"/>
  <c r="O75" i="5"/>
  <c r="P75" i="5"/>
  <c r="Q75" i="5"/>
  <c r="R75" i="5"/>
  <c r="S75" i="5"/>
  <c r="T75" i="5"/>
  <c r="U75" i="5"/>
  <c r="V75" i="5"/>
  <c r="W75" i="5"/>
  <c r="D76" i="5"/>
  <c r="E76" i="5"/>
  <c r="F76" i="5"/>
  <c r="G76" i="5"/>
  <c r="H76" i="5"/>
  <c r="I76" i="5"/>
  <c r="J76" i="5"/>
  <c r="K76" i="5"/>
  <c r="L76" i="5"/>
  <c r="M76" i="5"/>
  <c r="N76" i="5"/>
  <c r="O76" i="5"/>
  <c r="P76" i="5"/>
  <c r="Q76" i="5"/>
  <c r="R76" i="5"/>
  <c r="S76" i="5"/>
  <c r="T76" i="5"/>
  <c r="U76" i="5"/>
  <c r="V76" i="5"/>
  <c r="W76" i="5"/>
  <c r="D77" i="5"/>
  <c r="E77" i="5"/>
  <c r="F77" i="5"/>
  <c r="G77" i="5"/>
  <c r="H77" i="5"/>
  <c r="I77" i="5"/>
  <c r="J77" i="5"/>
  <c r="K77" i="5"/>
  <c r="L77" i="5"/>
  <c r="M77" i="5"/>
  <c r="N77" i="5"/>
  <c r="O77" i="5"/>
  <c r="P77" i="5"/>
  <c r="Q77" i="5"/>
  <c r="R77" i="5"/>
  <c r="S77" i="5"/>
  <c r="T77" i="5"/>
  <c r="U77" i="5"/>
  <c r="V77" i="5"/>
  <c r="W77" i="5"/>
  <c r="D78" i="5"/>
  <c r="E78" i="5"/>
  <c r="F78" i="5"/>
  <c r="G78" i="5"/>
  <c r="H78" i="5"/>
  <c r="I78" i="5"/>
  <c r="J78" i="5"/>
  <c r="K78" i="5"/>
  <c r="L78" i="5"/>
  <c r="M78" i="5"/>
  <c r="N78" i="5"/>
  <c r="O78" i="5"/>
  <c r="P78" i="5"/>
  <c r="Q78" i="5"/>
  <c r="R78" i="5"/>
  <c r="S78" i="5"/>
  <c r="T78" i="5"/>
  <c r="U78" i="5"/>
  <c r="V78" i="5"/>
  <c r="W78" i="5"/>
  <c r="D79" i="5"/>
  <c r="E79" i="5"/>
  <c r="F79" i="5"/>
  <c r="G79" i="5"/>
  <c r="H79" i="5"/>
  <c r="I79" i="5"/>
  <c r="J79" i="5"/>
  <c r="K79" i="5"/>
  <c r="L79" i="5"/>
  <c r="M79" i="5"/>
  <c r="N79" i="5"/>
  <c r="O79" i="5"/>
  <c r="P79" i="5"/>
  <c r="Q79" i="5"/>
  <c r="R79" i="5"/>
  <c r="S79" i="5"/>
  <c r="T79" i="5"/>
  <c r="U79" i="5"/>
  <c r="V79" i="5"/>
  <c r="W79" i="5"/>
  <c r="D80" i="5"/>
  <c r="E80" i="5"/>
  <c r="F80" i="5"/>
  <c r="G80" i="5"/>
  <c r="H80" i="5"/>
  <c r="I80" i="5"/>
  <c r="J80" i="5"/>
  <c r="K80" i="5"/>
  <c r="L80" i="5"/>
  <c r="M80" i="5"/>
  <c r="N80" i="5"/>
  <c r="O80" i="5"/>
  <c r="P80" i="5"/>
  <c r="Q80" i="5"/>
  <c r="R80" i="5"/>
  <c r="S80" i="5"/>
  <c r="T80" i="5"/>
  <c r="U80" i="5"/>
  <c r="V80" i="5"/>
  <c r="W80" i="5"/>
  <c r="D81" i="5"/>
  <c r="E81" i="5"/>
  <c r="F81" i="5"/>
  <c r="G81" i="5"/>
  <c r="H81" i="5"/>
  <c r="I81" i="5"/>
  <c r="J81" i="5"/>
  <c r="K81" i="5"/>
  <c r="L81" i="5"/>
  <c r="M81" i="5"/>
  <c r="N81" i="5"/>
  <c r="O81" i="5"/>
  <c r="P81" i="5"/>
  <c r="Q81" i="5"/>
  <c r="R81" i="5"/>
  <c r="S81" i="5"/>
  <c r="T81" i="5"/>
  <c r="U81" i="5"/>
  <c r="V81" i="5"/>
  <c r="W81" i="5"/>
  <c r="D82" i="5"/>
  <c r="E82" i="5"/>
  <c r="F82" i="5"/>
  <c r="G82" i="5"/>
  <c r="H82" i="5"/>
  <c r="I82" i="5"/>
  <c r="J82" i="5"/>
  <c r="K82" i="5"/>
  <c r="L82" i="5"/>
  <c r="M82" i="5"/>
  <c r="N82" i="5"/>
  <c r="O82" i="5"/>
  <c r="P82" i="5"/>
  <c r="Q82" i="5"/>
  <c r="R82" i="5"/>
  <c r="S82" i="5"/>
  <c r="T82" i="5"/>
  <c r="U82" i="5"/>
  <c r="V82" i="5"/>
  <c r="W82" i="5"/>
  <c r="D83" i="5"/>
  <c r="E83" i="5"/>
  <c r="F83" i="5"/>
  <c r="G83" i="5"/>
  <c r="H83" i="5"/>
  <c r="I83" i="5"/>
  <c r="J83" i="5"/>
  <c r="K83" i="5"/>
  <c r="L83" i="5"/>
  <c r="M83" i="5"/>
  <c r="N83" i="5"/>
  <c r="O83" i="5"/>
  <c r="P83" i="5"/>
  <c r="Q83" i="5"/>
  <c r="R83" i="5"/>
  <c r="S83" i="5"/>
  <c r="T83" i="5"/>
  <c r="U83" i="5"/>
  <c r="V83" i="5"/>
  <c r="W83" i="5"/>
  <c r="H38" i="5"/>
  <c r="I38" i="5"/>
  <c r="J38" i="5"/>
  <c r="K38" i="5"/>
  <c r="L38" i="5"/>
  <c r="M38" i="5"/>
  <c r="N38" i="5"/>
  <c r="O38" i="5"/>
  <c r="P38" i="5"/>
  <c r="Q38" i="5"/>
  <c r="R38" i="5"/>
  <c r="S38" i="5"/>
  <c r="T38" i="5"/>
  <c r="U38" i="5"/>
  <c r="V38" i="5"/>
  <c r="W38" i="5"/>
  <c r="H39" i="5"/>
  <c r="I39" i="5"/>
  <c r="J39" i="5"/>
  <c r="K39" i="5"/>
  <c r="L39" i="5"/>
  <c r="M39" i="5"/>
  <c r="N39" i="5"/>
  <c r="O39" i="5"/>
  <c r="P39" i="5"/>
  <c r="Q39" i="5"/>
  <c r="R39" i="5"/>
  <c r="S39" i="5"/>
  <c r="T39" i="5"/>
  <c r="U39" i="5"/>
  <c r="V39" i="5"/>
  <c r="W39" i="5"/>
  <c r="H40" i="5"/>
  <c r="I40" i="5"/>
  <c r="J40" i="5"/>
  <c r="K40" i="5"/>
  <c r="L40" i="5"/>
  <c r="M40" i="5"/>
  <c r="N40" i="5"/>
  <c r="O40" i="5"/>
  <c r="P40" i="5"/>
  <c r="Q40" i="5"/>
  <c r="R40" i="5"/>
  <c r="S40" i="5"/>
  <c r="T40" i="5"/>
  <c r="U40" i="5"/>
  <c r="V40" i="5"/>
  <c r="W40" i="5"/>
  <c r="H41" i="5"/>
  <c r="I41" i="5"/>
  <c r="J41" i="5"/>
  <c r="K41" i="5"/>
  <c r="L41" i="5"/>
  <c r="M41" i="5"/>
  <c r="N41" i="5"/>
  <c r="O41" i="5"/>
  <c r="P41" i="5"/>
  <c r="Q41" i="5"/>
  <c r="R41" i="5"/>
  <c r="S41" i="5"/>
  <c r="T41" i="5"/>
  <c r="U41" i="5"/>
  <c r="V41" i="5"/>
  <c r="W41" i="5"/>
  <c r="H42" i="5"/>
  <c r="I42" i="5"/>
  <c r="J42" i="5"/>
  <c r="K42" i="5"/>
  <c r="L42" i="5"/>
  <c r="M42" i="5"/>
  <c r="N42" i="5"/>
  <c r="O42" i="5"/>
  <c r="P42" i="5"/>
  <c r="Q42" i="5"/>
  <c r="R42" i="5"/>
  <c r="S42" i="5"/>
  <c r="T42" i="5"/>
  <c r="U42" i="5"/>
  <c r="V42" i="5"/>
  <c r="W42" i="5"/>
  <c r="H43" i="5"/>
  <c r="I43" i="5"/>
  <c r="J43" i="5"/>
  <c r="K43" i="5"/>
  <c r="L43" i="5"/>
  <c r="M43" i="5"/>
  <c r="N43" i="5"/>
  <c r="O43" i="5"/>
  <c r="P43" i="5"/>
  <c r="Q43" i="5"/>
  <c r="R43" i="5"/>
  <c r="S43" i="5"/>
  <c r="T43" i="5"/>
  <c r="U43" i="5"/>
  <c r="V43" i="5"/>
  <c r="W43" i="5"/>
  <c r="H44" i="5"/>
  <c r="I44" i="5"/>
  <c r="J44" i="5"/>
  <c r="K44" i="5"/>
  <c r="L44" i="5"/>
  <c r="M44" i="5"/>
  <c r="N44" i="5"/>
  <c r="O44" i="5"/>
  <c r="P44" i="5"/>
  <c r="Q44" i="5"/>
  <c r="R44" i="5"/>
  <c r="S44" i="5"/>
  <c r="T44" i="5"/>
  <c r="U44" i="5"/>
  <c r="V44" i="5"/>
  <c r="W44" i="5"/>
  <c r="H45" i="5"/>
  <c r="I45" i="5"/>
  <c r="J45" i="5"/>
  <c r="K45" i="5"/>
  <c r="L45" i="5"/>
  <c r="M45" i="5"/>
  <c r="N45" i="5"/>
  <c r="O45" i="5"/>
  <c r="P45" i="5"/>
  <c r="Q45" i="5"/>
  <c r="R45" i="5"/>
  <c r="S45" i="5"/>
  <c r="T45" i="5"/>
  <c r="U45" i="5"/>
  <c r="V45" i="5"/>
  <c r="W45" i="5"/>
  <c r="H46" i="5"/>
  <c r="I46" i="5"/>
  <c r="J46" i="5"/>
  <c r="K46" i="5"/>
  <c r="L46" i="5"/>
  <c r="M46" i="5"/>
  <c r="N46" i="5"/>
  <c r="O46" i="5"/>
  <c r="P46" i="5"/>
  <c r="Q46" i="5"/>
  <c r="R46" i="5"/>
  <c r="S46" i="5"/>
  <c r="T46" i="5"/>
  <c r="U46" i="5"/>
  <c r="V46" i="5"/>
  <c r="W46" i="5"/>
  <c r="H47" i="5"/>
  <c r="I47" i="5"/>
  <c r="J47" i="5"/>
  <c r="K47" i="5"/>
  <c r="L47" i="5"/>
  <c r="M47" i="5"/>
  <c r="N47" i="5"/>
  <c r="O47" i="5"/>
  <c r="P47" i="5"/>
  <c r="Q47" i="5"/>
  <c r="R47" i="5"/>
  <c r="S47" i="5"/>
  <c r="T47" i="5"/>
  <c r="U47" i="5"/>
  <c r="V47" i="5"/>
  <c r="W47" i="5"/>
  <c r="H48" i="5"/>
  <c r="I48" i="5"/>
  <c r="J48" i="5"/>
  <c r="K48" i="5"/>
  <c r="L48" i="5"/>
  <c r="M48" i="5"/>
  <c r="N48" i="5"/>
  <c r="O48" i="5"/>
  <c r="P48" i="5"/>
  <c r="Q48" i="5"/>
  <c r="R48" i="5"/>
  <c r="S48" i="5"/>
  <c r="T48" i="5"/>
  <c r="U48" i="5"/>
  <c r="V48" i="5"/>
  <c r="W48" i="5"/>
  <c r="H49" i="5"/>
  <c r="I49" i="5"/>
  <c r="J49" i="5"/>
  <c r="K49" i="5"/>
  <c r="L49" i="5"/>
  <c r="M49" i="5"/>
  <c r="N49" i="5"/>
  <c r="O49" i="5"/>
  <c r="P49" i="5"/>
  <c r="Q49" i="5"/>
  <c r="R49" i="5"/>
  <c r="S49" i="5"/>
  <c r="T49" i="5"/>
  <c r="U49" i="5"/>
  <c r="V49" i="5"/>
  <c r="W49" i="5"/>
  <c r="H50" i="5"/>
  <c r="I50" i="5"/>
  <c r="J50" i="5"/>
  <c r="K50" i="5"/>
  <c r="L50" i="5"/>
  <c r="M50" i="5"/>
  <c r="N50" i="5"/>
  <c r="O50" i="5"/>
  <c r="P50" i="5"/>
  <c r="Q50" i="5"/>
  <c r="R50" i="5"/>
  <c r="S50" i="5"/>
  <c r="T50" i="5"/>
  <c r="U50" i="5"/>
  <c r="V50" i="5"/>
  <c r="W50" i="5"/>
  <c r="H51" i="5"/>
  <c r="I51" i="5"/>
  <c r="J51" i="5"/>
  <c r="K51" i="5"/>
  <c r="L51" i="5"/>
  <c r="M51" i="5"/>
  <c r="N51" i="5"/>
  <c r="O51" i="5"/>
  <c r="P51" i="5"/>
  <c r="Q51" i="5"/>
  <c r="R51" i="5"/>
  <c r="S51" i="5"/>
  <c r="T51" i="5"/>
  <c r="U51" i="5"/>
  <c r="V51" i="5"/>
  <c r="W51" i="5"/>
  <c r="H52" i="5"/>
  <c r="I52" i="5"/>
  <c r="J52" i="5"/>
  <c r="K52" i="5"/>
  <c r="L52" i="5"/>
  <c r="M52" i="5"/>
  <c r="N52" i="5"/>
  <c r="O52" i="5"/>
  <c r="P52" i="5"/>
  <c r="Q52" i="5"/>
  <c r="R52" i="5"/>
  <c r="S52" i="5"/>
  <c r="T52" i="5"/>
  <c r="U52" i="5"/>
  <c r="V52" i="5"/>
  <c r="W52" i="5"/>
  <c r="H53" i="5"/>
  <c r="I53" i="5"/>
  <c r="J53" i="5"/>
  <c r="K53" i="5"/>
  <c r="L53" i="5"/>
  <c r="M53" i="5"/>
  <c r="N53" i="5"/>
  <c r="O53" i="5"/>
  <c r="P53" i="5"/>
  <c r="Q53" i="5"/>
  <c r="R53" i="5"/>
  <c r="S53" i="5"/>
  <c r="T53" i="5"/>
  <c r="U53" i="5"/>
  <c r="V53" i="5"/>
  <c r="W53" i="5"/>
  <c r="H54" i="5"/>
  <c r="I54" i="5"/>
  <c r="J54" i="5"/>
  <c r="K54" i="5"/>
  <c r="L54" i="5"/>
  <c r="M54" i="5"/>
  <c r="N54" i="5"/>
  <c r="O54" i="5"/>
  <c r="P54" i="5"/>
  <c r="Q54" i="5"/>
  <c r="R54" i="5"/>
  <c r="S54" i="5"/>
  <c r="T54" i="5"/>
  <c r="U54" i="5"/>
  <c r="V54" i="5"/>
  <c r="W54" i="5"/>
  <c r="Z37" i="9" l="1"/>
  <c r="AY84" i="5"/>
  <c r="AX84" i="5"/>
  <c r="AZ66" i="5"/>
  <c r="AR84" i="5"/>
  <c r="W27" i="9"/>
  <c r="W85" i="9" s="1"/>
  <c r="BB27" i="9"/>
  <c r="BB85" i="9" s="1"/>
  <c r="M37" i="9"/>
  <c r="Y66" i="9"/>
  <c r="Z66" i="9"/>
  <c r="G27" i="9"/>
  <c r="G85" i="9" s="1"/>
  <c r="BB66" i="9"/>
  <c r="AJ27" i="9"/>
  <c r="H27" i="9"/>
  <c r="AY55" i="9"/>
  <c r="L55" i="9"/>
  <c r="AN27" i="9"/>
  <c r="AN85" i="9" s="1"/>
  <c r="Y37" i="9"/>
  <c r="BD66" i="9"/>
  <c r="BA27" i="9"/>
  <c r="BA85" i="9" s="1"/>
  <c r="D84" i="9"/>
  <c r="X27" i="9"/>
  <c r="D27" i="9"/>
  <c r="AF27" i="9"/>
  <c r="L66" i="9"/>
  <c r="AZ27" i="9"/>
  <c r="AB37" i="9"/>
  <c r="AP37" i="9"/>
  <c r="AQ37" i="9"/>
  <c r="AR27" i="9"/>
  <c r="X66" i="9"/>
  <c r="AO27" i="5"/>
  <c r="BA27" i="5"/>
  <c r="AP27" i="5"/>
  <c r="BB27" i="5"/>
  <c r="AO84" i="5"/>
  <c r="K66" i="5"/>
  <c r="AD27" i="5"/>
  <c r="AD56" i="5" s="1"/>
  <c r="BF66" i="5"/>
  <c r="X55" i="5"/>
  <c r="AK37" i="5"/>
  <c r="AE27" i="5"/>
  <c r="AE84" i="5"/>
  <c r="BF27" i="5"/>
  <c r="BF85" i="5" s="1"/>
  <c r="V27" i="5"/>
  <c r="V85" i="5" s="1"/>
  <c r="Y66" i="5"/>
  <c r="AS27" i="5"/>
  <c r="AW55" i="5"/>
  <c r="AT66" i="5"/>
  <c r="AN66" i="5"/>
  <c r="AT27" i="5"/>
  <c r="AL66" i="5"/>
  <c r="G27" i="5"/>
  <c r="BE27" i="5"/>
  <c r="AA27" i="5"/>
  <c r="AA84" i="5"/>
  <c r="BG37" i="5"/>
  <c r="AH37" i="5"/>
  <c r="AB27" i="5"/>
  <c r="BD66" i="5"/>
  <c r="AJ37" i="5"/>
  <c r="AR37" i="5"/>
  <c r="BD27" i="5"/>
  <c r="BD85" i="5" s="1"/>
  <c r="BG66" i="5"/>
  <c r="M66" i="5"/>
  <c r="X66" i="5"/>
  <c r="AF27" i="5"/>
  <c r="AR27" i="5"/>
  <c r="AR56" i="5" s="1"/>
  <c r="H84" i="5"/>
  <c r="AG27" i="5"/>
  <c r="AG84" i="5"/>
  <c r="BG27" i="5"/>
  <c r="BG56" i="5" s="1"/>
  <c r="O66" i="5"/>
  <c r="Z66" i="5"/>
  <c r="AH84" i="5"/>
  <c r="AV66" i="5"/>
  <c r="AK66" i="5"/>
  <c r="AG66" i="5"/>
  <c r="AO66" i="5"/>
  <c r="AW66" i="5"/>
  <c r="AP66" i="5"/>
  <c r="AJ27" i="5"/>
  <c r="AX37" i="5"/>
  <c r="AV27" i="5"/>
  <c r="AZ56" i="5" s="1"/>
  <c r="AJ84" i="5"/>
  <c r="R66" i="5"/>
  <c r="AK27" i="5"/>
  <c r="AK84" i="5"/>
  <c r="AW27" i="5"/>
  <c r="AI27" i="5"/>
  <c r="AI85" i="5" s="1"/>
  <c r="AI84" i="5"/>
  <c r="AU27" i="5"/>
  <c r="AB66" i="5"/>
  <c r="T66" i="5"/>
  <c r="Y27" i="5"/>
  <c r="AM27" i="5"/>
  <c r="AY27" i="5"/>
  <c r="Y84" i="5"/>
  <c r="S66" i="5"/>
  <c r="M27" i="5"/>
  <c r="X85" i="5"/>
  <c r="AL85" i="5"/>
  <c r="BB66" i="5"/>
  <c r="AI66" i="5"/>
  <c r="AC27" i="5"/>
  <c r="AQ27" i="5"/>
  <c r="BE66" i="5"/>
  <c r="BC85" i="5"/>
  <c r="BF37" i="9"/>
  <c r="AY27" i="9"/>
  <c r="AO37" i="9"/>
  <c r="AQ56" i="9"/>
  <c r="AO55" i="9"/>
  <c r="AE55" i="9"/>
  <c r="X37" i="9"/>
  <c r="AF55" i="9"/>
  <c r="BC37" i="9"/>
  <c r="BC55" i="9"/>
  <c r="AK27" i="9"/>
  <c r="AP27" i="9"/>
  <c r="AT56" i="9" s="1"/>
  <c r="BE55" i="9"/>
  <c r="AX27" i="9"/>
  <c r="AX85" i="9" s="1"/>
  <c r="AI66" i="9"/>
  <c r="AA37" i="9"/>
  <c r="AC27" i="9"/>
  <c r="AC56" i="9" s="1"/>
  <c r="AY66" i="9"/>
  <c r="BG55" i="9"/>
  <c r="AM37" i="9"/>
  <c r="AN37" i="9"/>
  <c r="AA27" i="9"/>
  <c r="AA56" i="9" s="1"/>
  <c r="AA55" i="9"/>
  <c r="BC84" i="9"/>
  <c r="BC27" i="9"/>
  <c r="AB27" i="9"/>
  <c r="AB55" i="9"/>
  <c r="BD27" i="9"/>
  <c r="AW66" i="9"/>
  <c r="BE27" i="9"/>
  <c r="AH55" i="9"/>
  <c r="L37" i="9"/>
  <c r="O55" i="9"/>
  <c r="I37" i="9"/>
  <c r="J37" i="9"/>
  <c r="K37" i="9"/>
  <c r="E84" i="9"/>
  <c r="S84" i="9"/>
  <c r="S55" i="9"/>
  <c r="AG84" i="9"/>
  <c r="AG55" i="9"/>
  <c r="AG27" i="9"/>
  <c r="AU84" i="9"/>
  <c r="AU27" i="9"/>
  <c r="AU55" i="9"/>
  <c r="S27" i="9"/>
  <c r="W56" i="9" s="1"/>
  <c r="AL85" i="9"/>
  <c r="AL56" i="9"/>
  <c r="BB55" i="9"/>
  <c r="AY37" i="9"/>
  <c r="F84" i="9"/>
  <c r="J55" i="9"/>
  <c r="T84" i="9"/>
  <c r="T55" i="9"/>
  <c r="AH84" i="9"/>
  <c r="AV84" i="9"/>
  <c r="AV27" i="9"/>
  <c r="AV55" i="9"/>
  <c r="T27" i="9"/>
  <c r="G84" i="9"/>
  <c r="K55" i="9"/>
  <c r="U84" i="9"/>
  <c r="U55" i="9"/>
  <c r="AI84" i="9"/>
  <c r="AI55" i="9"/>
  <c r="AW84" i="9"/>
  <c r="AW55" i="9"/>
  <c r="U27" i="9"/>
  <c r="H84" i="9"/>
  <c r="H55" i="9"/>
  <c r="V55" i="9"/>
  <c r="V84" i="9"/>
  <c r="AJ84" i="9"/>
  <c r="AJ55" i="9"/>
  <c r="AX55" i="9"/>
  <c r="V27" i="9"/>
  <c r="O66" i="9"/>
  <c r="O37" i="9"/>
  <c r="AC66" i="9"/>
  <c r="AC37" i="9"/>
  <c r="AQ66" i="9"/>
  <c r="BE66" i="9"/>
  <c r="Z85" i="9"/>
  <c r="AW85" i="9"/>
  <c r="BE37" i="9"/>
  <c r="P66" i="9"/>
  <c r="P37" i="9"/>
  <c r="AD66" i="9"/>
  <c r="AD37" i="9"/>
  <c r="AR66" i="9"/>
  <c r="AR37" i="9"/>
  <c r="BF66" i="9"/>
  <c r="Q66" i="9"/>
  <c r="U37" i="9"/>
  <c r="Q37" i="9"/>
  <c r="AI37" i="9"/>
  <c r="AE37" i="9"/>
  <c r="AE66" i="9"/>
  <c r="AS66" i="9"/>
  <c r="AW37" i="9"/>
  <c r="AS37" i="9"/>
  <c r="BG66" i="9"/>
  <c r="BG37" i="9"/>
  <c r="E85" i="9"/>
  <c r="D66" i="9"/>
  <c r="H37" i="9"/>
  <c r="R66" i="9"/>
  <c r="V37" i="9"/>
  <c r="R37" i="9"/>
  <c r="AF66" i="9"/>
  <c r="AJ37" i="9"/>
  <c r="AF37" i="9"/>
  <c r="AT66" i="9"/>
  <c r="AX37" i="9"/>
  <c r="AT37" i="9"/>
  <c r="F85" i="9"/>
  <c r="AH85" i="9"/>
  <c r="AH56" i="9"/>
  <c r="E66" i="9"/>
  <c r="S37" i="9"/>
  <c r="AG37" i="9"/>
  <c r="AG66" i="9"/>
  <c r="AU66" i="9"/>
  <c r="AU37" i="9"/>
  <c r="AD85" i="9"/>
  <c r="AD56" i="9"/>
  <c r="AI85" i="9"/>
  <c r="H85" i="9"/>
  <c r="N66" i="9"/>
  <c r="N37" i="9"/>
  <c r="AB66" i="9"/>
  <c r="AP66" i="9"/>
  <c r="BD37" i="9"/>
  <c r="AK55" i="9"/>
  <c r="I27" i="9"/>
  <c r="T37" i="9"/>
  <c r="T66" i="9"/>
  <c r="AH37" i="9"/>
  <c r="AH66" i="9"/>
  <c r="AV66" i="9"/>
  <c r="AV37" i="9"/>
  <c r="J84" i="9"/>
  <c r="X84" i="9"/>
  <c r="X55" i="9"/>
  <c r="AL84" i="9"/>
  <c r="AL55" i="9"/>
  <c r="AZ84" i="9"/>
  <c r="AZ55" i="9"/>
  <c r="J27" i="9"/>
  <c r="Y85" i="9"/>
  <c r="U66" i="9"/>
  <c r="K84" i="9"/>
  <c r="Y84" i="9"/>
  <c r="Y55" i="9"/>
  <c r="AM84" i="9"/>
  <c r="BA84" i="9"/>
  <c r="K27" i="9"/>
  <c r="AO27" i="9"/>
  <c r="AM55" i="9"/>
  <c r="L84" i="9"/>
  <c r="Z84" i="9"/>
  <c r="Z55" i="9"/>
  <c r="AN55" i="9"/>
  <c r="BB84" i="9"/>
  <c r="L27" i="9"/>
  <c r="W66" i="9"/>
  <c r="AK66" i="9"/>
  <c r="M84" i="9"/>
  <c r="AA84" i="9"/>
  <c r="AO84" i="9"/>
  <c r="M27" i="9"/>
  <c r="AQ85" i="9"/>
  <c r="BF85" i="9"/>
  <c r="BF56" i="9"/>
  <c r="I66" i="9"/>
  <c r="N84" i="9"/>
  <c r="N55" i="9"/>
  <c r="AB84" i="9"/>
  <c r="AP84" i="9"/>
  <c r="AP55" i="9"/>
  <c r="BD84" i="9"/>
  <c r="BD55" i="9"/>
  <c r="N27" i="9"/>
  <c r="R56" i="9" s="1"/>
  <c r="Q55" i="9"/>
  <c r="W84" i="9"/>
  <c r="AM85" i="9"/>
  <c r="AM56" i="9"/>
  <c r="O84" i="9"/>
  <c r="AC84" i="9"/>
  <c r="AC55" i="9"/>
  <c r="AQ84" i="9"/>
  <c r="AQ55" i="9"/>
  <c r="BE84" i="9"/>
  <c r="O27" i="9"/>
  <c r="AT85" i="9"/>
  <c r="AK84" i="9"/>
  <c r="AN66" i="9"/>
  <c r="P84" i="9"/>
  <c r="P55" i="9"/>
  <c r="AD84" i="9"/>
  <c r="AD55" i="9"/>
  <c r="AR84" i="9"/>
  <c r="AR55" i="9"/>
  <c r="BF84" i="9"/>
  <c r="BF55" i="9"/>
  <c r="P27" i="9"/>
  <c r="AK37" i="9"/>
  <c r="AZ37" i="9"/>
  <c r="AN84" i="9"/>
  <c r="I84" i="9"/>
  <c r="I55" i="9"/>
  <c r="AY84" i="9"/>
  <c r="AO66" i="9"/>
  <c r="BC66" i="9"/>
  <c r="Q84" i="9"/>
  <c r="Q27" i="9"/>
  <c r="AE84" i="9"/>
  <c r="AE27" i="9"/>
  <c r="AI56" i="9" s="1"/>
  <c r="AS84" i="9"/>
  <c r="AS55" i="9"/>
  <c r="AS27" i="9"/>
  <c r="AW56" i="9" s="1"/>
  <c r="BG84" i="9"/>
  <c r="BG27" i="9"/>
  <c r="W37" i="9"/>
  <c r="AL37" i="9"/>
  <c r="BA37" i="9"/>
  <c r="W55" i="9"/>
  <c r="BA55" i="9"/>
  <c r="H66" i="9"/>
  <c r="V66" i="9"/>
  <c r="AJ66" i="9"/>
  <c r="AX66" i="9"/>
  <c r="R84" i="9"/>
  <c r="R55" i="9"/>
  <c r="AF84" i="9"/>
  <c r="AT84" i="9"/>
  <c r="AT55" i="9"/>
  <c r="BG84" i="5"/>
  <c r="BC66" i="5"/>
  <c r="BA84" i="5"/>
  <c r="BC37" i="5"/>
  <c r="BE55" i="5"/>
  <c r="BD55" i="5"/>
  <c r="BF37" i="5"/>
  <c r="AW37" i="5"/>
  <c r="AV84" i="5"/>
  <c r="AX66" i="5"/>
  <c r="BE37" i="5"/>
  <c r="AJ66" i="5"/>
  <c r="BC55" i="5"/>
  <c r="BD37" i="5"/>
  <c r="X37" i="5"/>
  <c r="AP37" i="5"/>
  <c r="AT37" i="5"/>
  <c r="AU84" i="5"/>
  <c r="AM37" i="5"/>
  <c r="AU37" i="5"/>
  <c r="AT84" i="5"/>
  <c r="AF84" i="5"/>
  <c r="AH66" i="5"/>
  <c r="AQ84" i="5"/>
  <c r="AC84" i="5"/>
  <c r="AS66" i="5"/>
  <c r="AC37" i="5"/>
  <c r="AP84" i="5"/>
  <c r="AB84" i="5"/>
  <c r="AR66" i="5"/>
  <c r="BF84" i="5"/>
  <c r="AP55" i="5"/>
  <c r="AA37" i="5"/>
  <c r="AD84" i="5"/>
  <c r="BC84" i="5"/>
  <c r="BE84" i="5"/>
  <c r="AI37" i="5"/>
  <c r="AU55" i="5"/>
  <c r="BB84" i="5"/>
  <c r="AN84" i="5"/>
  <c r="Z84" i="5"/>
  <c r="BD84" i="5"/>
  <c r="AA66" i="5"/>
  <c r="BG55" i="5"/>
  <c r="AZ84" i="5"/>
  <c r="AL84" i="5"/>
  <c r="X84" i="5"/>
  <c r="BF55" i="5"/>
  <c r="AQ37" i="5"/>
  <c r="AY37" i="5"/>
  <c r="AD37" i="5"/>
  <c r="AZ37" i="5"/>
  <c r="AK55" i="5"/>
  <c r="BA37" i="5"/>
  <c r="AB55" i="5"/>
  <c r="Y37" i="5"/>
  <c r="AN37" i="5"/>
  <c r="AF37" i="5"/>
  <c r="AG37" i="5"/>
  <c r="AV55" i="5"/>
  <c r="Z37" i="5"/>
  <c r="AH55" i="5"/>
  <c r="BB37" i="5"/>
  <c r="AM55" i="5"/>
  <c r="Y55" i="5"/>
  <c r="AE37" i="5"/>
  <c r="AT55" i="5"/>
  <c r="AH27" i="5"/>
  <c r="AL55" i="5"/>
  <c r="AS55" i="5"/>
  <c r="AC55" i="5"/>
  <c r="AX55" i="5"/>
  <c r="AN55" i="5"/>
  <c r="Z55" i="5"/>
  <c r="AR55" i="5"/>
  <c r="AJ55" i="5"/>
  <c r="AB37" i="5"/>
  <c r="AQ55" i="5"/>
  <c r="AI55" i="5"/>
  <c r="AO37" i="5"/>
  <c r="AV37" i="5"/>
  <c r="AG55" i="5"/>
  <c r="BB55" i="5"/>
  <c r="AF55" i="5"/>
  <c r="AL37" i="5"/>
  <c r="BA55" i="5"/>
  <c r="AS37" i="5"/>
  <c r="AA55" i="5"/>
  <c r="AE55" i="5"/>
  <c r="AZ55" i="5"/>
  <c r="AO55" i="5"/>
  <c r="AD55" i="5"/>
  <c r="AY55" i="5"/>
  <c r="G84" i="5"/>
  <c r="H55" i="5"/>
  <c r="J66" i="5"/>
  <c r="N37" i="5"/>
  <c r="F27" i="5"/>
  <c r="L84" i="5"/>
  <c r="L27" i="5"/>
  <c r="T37" i="5"/>
  <c r="P37" i="5"/>
  <c r="W27" i="5"/>
  <c r="S37" i="5"/>
  <c r="K27" i="5"/>
  <c r="N27" i="5"/>
  <c r="Q66" i="5"/>
  <c r="F66" i="5"/>
  <c r="N66" i="5"/>
  <c r="E66" i="5"/>
  <c r="U66" i="5"/>
  <c r="D84" i="5"/>
  <c r="P27" i="5"/>
  <c r="G66" i="5"/>
  <c r="O55" i="5"/>
  <c r="V37" i="5"/>
  <c r="Q84" i="5"/>
  <c r="W37" i="5"/>
  <c r="K55" i="5"/>
  <c r="R84" i="5"/>
  <c r="E27" i="5"/>
  <c r="T84" i="5"/>
  <c r="H27" i="5"/>
  <c r="U27" i="5"/>
  <c r="L66" i="5"/>
  <c r="I84" i="5"/>
  <c r="L37" i="5"/>
  <c r="O37" i="5"/>
  <c r="M37" i="5"/>
  <c r="U55" i="5"/>
  <c r="P66" i="5"/>
  <c r="D27" i="5"/>
  <c r="Q27" i="5"/>
  <c r="R27" i="5"/>
  <c r="R37" i="5"/>
  <c r="O84" i="5"/>
  <c r="I66" i="5"/>
  <c r="N84" i="5"/>
  <c r="W66" i="5"/>
  <c r="H66" i="5"/>
  <c r="W55" i="5"/>
  <c r="V66" i="5"/>
  <c r="O27" i="5"/>
  <c r="S55" i="5"/>
  <c r="R55" i="5"/>
  <c r="P55" i="5"/>
  <c r="H37" i="5"/>
  <c r="N55" i="5"/>
  <c r="S27" i="5"/>
  <c r="V55" i="5"/>
  <c r="Q55" i="5"/>
  <c r="W84" i="5"/>
  <c r="S84" i="5"/>
  <c r="M55" i="5"/>
  <c r="Q37" i="5"/>
  <c r="P84" i="5"/>
  <c r="V84" i="5"/>
  <c r="U84" i="5"/>
  <c r="T55" i="5"/>
  <c r="T27" i="5"/>
  <c r="L55" i="5"/>
  <c r="M84" i="5"/>
  <c r="J85" i="5"/>
  <c r="K84" i="5"/>
  <c r="I27" i="5"/>
  <c r="J84" i="5"/>
  <c r="E84" i="5"/>
  <c r="F84" i="5"/>
  <c r="J55" i="5"/>
  <c r="I55" i="5"/>
  <c r="U37" i="5"/>
  <c r="I37" i="5"/>
  <c r="K37" i="5"/>
  <c r="J37" i="5"/>
  <c r="D66" i="5"/>
  <c r="AZ85" i="9" l="1"/>
  <c r="Z56" i="9"/>
  <c r="BD56" i="9"/>
  <c r="AC56" i="5"/>
  <c r="AV56" i="5"/>
  <c r="AT56" i="5"/>
  <c r="G85" i="5"/>
  <c r="AU56" i="5"/>
  <c r="BD56" i="5"/>
  <c r="AI56" i="5"/>
  <c r="M85" i="5"/>
  <c r="AF56" i="5"/>
  <c r="AM56" i="5"/>
  <c r="AN56" i="5"/>
  <c r="AJ56" i="5"/>
  <c r="AR56" i="9"/>
  <c r="AR85" i="9"/>
  <c r="D85" i="9"/>
  <c r="BA56" i="9"/>
  <c r="AX56" i="9"/>
  <c r="H56" i="9"/>
  <c r="BB56" i="9"/>
  <c r="AN56" i="9"/>
  <c r="AF56" i="9"/>
  <c r="AA85" i="9"/>
  <c r="AJ85" i="9"/>
  <c r="X85" i="9"/>
  <c r="AF85" i="9"/>
  <c r="AJ56" i="9"/>
  <c r="AB85" i="9"/>
  <c r="AY85" i="5"/>
  <c r="AK85" i="5"/>
  <c r="X56" i="5"/>
  <c r="AJ85" i="5"/>
  <c r="AG85" i="5"/>
  <c r="BE85" i="5"/>
  <c r="BE56" i="5"/>
  <c r="AY56" i="5"/>
  <c r="AP85" i="5"/>
  <c r="AW56" i="5"/>
  <c r="AW85" i="5"/>
  <c r="BC56" i="5"/>
  <c r="AQ85" i="5"/>
  <c r="AU85" i="5"/>
  <c r="AE56" i="5"/>
  <c r="AE85" i="5"/>
  <c r="AD85" i="5"/>
  <c r="Y56" i="5"/>
  <c r="AP56" i="5"/>
  <c r="AB85" i="5"/>
  <c r="AT85" i="5"/>
  <c r="AS85" i="5"/>
  <c r="H85" i="5"/>
  <c r="AB56" i="5"/>
  <c r="AX56" i="5"/>
  <c r="AG56" i="5"/>
  <c r="AC85" i="5"/>
  <c r="AV85" i="5"/>
  <c r="AA85" i="5"/>
  <c r="BB85" i="5"/>
  <c r="AK56" i="5"/>
  <c r="AO85" i="5"/>
  <c r="AM85" i="5"/>
  <c r="N85" i="5"/>
  <c r="BF56" i="5"/>
  <c r="AR85" i="5"/>
  <c r="AO56" i="5"/>
  <c r="Y85" i="5"/>
  <c r="AF85" i="5"/>
  <c r="AQ56" i="5"/>
  <c r="BB56" i="5"/>
  <c r="Z56" i="5"/>
  <c r="BA56" i="5"/>
  <c r="E85" i="5"/>
  <c r="AH85" i="5"/>
  <c r="AS56" i="5"/>
  <c r="BG85" i="5"/>
  <c r="BA85" i="5"/>
  <c r="BE56" i="9"/>
  <c r="BD85" i="9"/>
  <c r="AY56" i="9"/>
  <c r="AY85" i="9"/>
  <c r="AP56" i="9"/>
  <c r="AP85" i="9"/>
  <c r="AK85" i="9"/>
  <c r="AB56" i="9"/>
  <c r="BC56" i="9"/>
  <c r="AC85" i="9"/>
  <c r="BE85" i="9"/>
  <c r="BC85" i="9"/>
  <c r="AG85" i="9"/>
  <c r="AG56" i="9"/>
  <c r="T85" i="9"/>
  <c r="T56" i="9"/>
  <c r="AS85" i="9"/>
  <c r="AS56" i="9"/>
  <c r="V85" i="9"/>
  <c r="V56" i="9"/>
  <c r="U85" i="9"/>
  <c r="U56" i="9"/>
  <c r="M85" i="9"/>
  <c r="M56" i="9"/>
  <c r="L56" i="9"/>
  <c r="L85" i="9"/>
  <c r="S85" i="9"/>
  <c r="S56" i="9"/>
  <c r="AK56" i="9"/>
  <c r="Y56" i="9"/>
  <c r="AU56" i="9"/>
  <c r="AU85" i="9"/>
  <c r="N85" i="9"/>
  <c r="N56" i="9"/>
  <c r="I85" i="9"/>
  <c r="I56" i="9"/>
  <c r="Q85" i="9"/>
  <c r="Q56" i="9"/>
  <c r="J85" i="9"/>
  <c r="J56" i="9"/>
  <c r="BG85" i="9"/>
  <c r="BG56" i="9"/>
  <c r="P85" i="9"/>
  <c r="P56" i="9"/>
  <c r="AV56" i="9"/>
  <c r="AV85" i="9"/>
  <c r="O85" i="9"/>
  <c r="O56" i="9"/>
  <c r="AE85" i="9"/>
  <c r="AE56" i="9"/>
  <c r="AO85" i="9"/>
  <c r="AO56" i="9"/>
  <c r="K85" i="9"/>
  <c r="K56" i="9"/>
  <c r="X56" i="9"/>
  <c r="AZ56" i="9"/>
  <c r="AA56" i="5"/>
  <c r="AL56" i="5"/>
  <c r="AH56" i="5"/>
  <c r="P56" i="5"/>
  <c r="U56" i="5"/>
  <c r="L56" i="5"/>
  <c r="J56" i="5"/>
  <c r="K56" i="5"/>
  <c r="K85" i="5"/>
  <c r="N56" i="5"/>
  <c r="W85" i="5"/>
  <c r="F85" i="5"/>
  <c r="U85" i="5"/>
  <c r="P85" i="5"/>
  <c r="L85" i="5"/>
  <c r="R85" i="5"/>
  <c r="H56" i="5"/>
  <c r="Q85" i="5"/>
  <c r="O85" i="5"/>
  <c r="Q56" i="5"/>
  <c r="V56" i="5"/>
  <c r="R56" i="5"/>
  <c r="D85" i="5"/>
  <c r="S85" i="5"/>
  <c r="W56" i="5"/>
  <c r="O56" i="5"/>
  <c r="S56" i="5"/>
  <c r="T85" i="5"/>
  <c r="T56" i="5"/>
  <c r="I85" i="5"/>
  <c r="M56" i="5"/>
  <c r="I56" i="5"/>
</calcChain>
</file>

<file path=xl/sharedStrings.xml><?xml version="1.0" encoding="utf-8"?>
<sst xmlns="http://schemas.openxmlformats.org/spreadsheetml/2006/main" count="835" uniqueCount="155">
  <si>
    <t>بيانات تعريفية</t>
  </si>
  <si>
    <t>General Information</t>
  </si>
  <si>
    <t>الجهة</t>
  </si>
  <si>
    <t xml:space="preserve">المركز الاتحادي للتنافسية والإحصاء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</si>
  <si>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</si>
  <si>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</si>
  <si>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</si>
  <si>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</si>
  <si>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</si>
  <si>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</si>
  <si>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</si>
  <si>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</si>
  <si>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</si>
  <si>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</si>
  <si>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</si>
  <si>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 xml:space="preserve">التاريخ </t>
  </si>
  <si>
    <t xml:space="preserve">Date </t>
  </si>
  <si>
    <t>خصائص البيانات</t>
  </si>
  <si>
    <t>Data Characteristics</t>
  </si>
  <si>
    <t>نوع المصدر</t>
  </si>
  <si>
    <t>Source type</t>
  </si>
  <si>
    <t>اسم المصدر</t>
  </si>
  <si>
    <t>Source name</t>
  </si>
  <si>
    <t>الدورية</t>
  </si>
  <si>
    <t>ربعي</t>
  </si>
  <si>
    <t>Quarterly</t>
  </si>
  <si>
    <t>Periodicity</t>
  </si>
  <si>
    <t>السنة (الفترة) المرجعية</t>
  </si>
  <si>
    <t>Reference period</t>
  </si>
  <si>
    <t>المجتمع المستهدف ونطاق البيانات</t>
  </si>
  <si>
    <t>Target Population and Data Coverage</t>
  </si>
  <si>
    <t>المجتمع المستهدف</t>
  </si>
  <si>
    <t xml:space="preserve">دولة الامارات العربية المتحدة         </t>
  </si>
  <si>
    <t>UAE</t>
  </si>
  <si>
    <t>Target Population</t>
  </si>
  <si>
    <t>التغطية الجغرافية</t>
  </si>
  <si>
    <t xml:space="preserve">شاملة                     </t>
  </si>
  <si>
    <t xml:space="preserve">Comprehensive   </t>
  </si>
  <si>
    <t>Geographic Coverage</t>
  </si>
  <si>
    <t>التغطية القطاعية</t>
  </si>
  <si>
    <t xml:space="preserve">القطاع الاقتصادي </t>
  </si>
  <si>
    <t>Economic sector</t>
  </si>
  <si>
    <t>Sector Coverage</t>
  </si>
  <si>
    <t>المفاهيم الإحصائية المستخدمة</t>
  </si>
  <si>
    <t>Statistical Concepts</t>
  </si>
  <si>
    <t>الناتج المحلي الإجمالي بالأسعار الجارية</t>
  </si>
  <si>
    <t>يقيس إجمالي قيمة السلع التي يتم انتاجها والخدمات التي يتم توفيرها في الاقتصاد المحلي  خلال فترة زمنية محددة ، عادة ما تكون سنة.</t>
  </si>
  <si>
    <t>Measures the total value of all of the goods made, and services provided in the local economy, during a specific period of time, usually one year.</t>
  </si>
  <si>
    <t>GDP at current prices</t>
  </si>
  <si>
    <t>الناتج المحلي الإجمالي بالأسعار الثابتة</t>
  </si>
  <si>
    <t>يقيس إجمالي قيمة السلع التي يتم انتاجها والخدمات التي يتم توفيرها في الاقتصاد المحلي  خلال فترة زمنية محددة ، عادة ما تكون سنة. ويأخذ الناتج المحلي الإجمالي بالأسعار الثابتة بعين الاعتبار التغير الذي يحصل في الأسعار  من خلال  إزالة تأثير ارتفاع الأسعار والذي يعرف أيضا بالتضخم.</t>
  </si>
  <si>
    <t>Measures the total value of all of the goods made, and services provided in the local economy, during a specific period of time, usually one year. The GDP at constant prices takes into account changing prices to remove the effect of rising prices over time, otherwise known as inflation.</t>
  </si>
  <si>
    <t>GDP at constnat prices</t>
  </si>
  <si>
    <t>التصانيف الإحصائية المستخدمة / المراجع</t>
  </si>
  <si>
    <t>Statistical Classifications / References</t>
  </si>
  <si>
    <t>نظام الحسابات القومية 2008-1993 و ISIC4</t>
  </si>
  <si>
    <t xml:space="preserve">SNA93-2008 , ISIC4 </t>
  </si>
  <si>
    <t>العنوان</t>
  </si>
  <si>
    <t>رقم الجدول
Table Number</t>
  </si>
  <si>
    <t>Subject</t>
  </si>
  <si>
    <t>ISIC4</t>
  </si>
  <si>
    <t>القطاعات/ الأنشطة الاقتصادية</t>
  </si>
  <si>
    <t>Economic Sectors/ Activities</t>
  </si>
  <si>
    <t>Q1</t>
  </si>
  <si>
    <t>Q2</t>
  </si>
  <si>
    <t>Q3</t>
  </si>
  <si>
    <t>Q4</t>
  </si>
  <si>
    <t>قطاع المشروعات غير المالية</t>
  </si>
  <si>
    <t>Non-Financial Corporations</t>
  </si>
  <si>
    <t>A</t>
  </si>
  <si>
    <t>الزراعة والحراجة وصيد الأسماك</t>
  </si>
  <si>
    <t>Agriculture,Forestry and Fishing</t>
  </si>
  <si>
    <t>B</t>
  </si>
  <si>
    <t>الصناعات الاستخراجية (تشمل  النفط الخام والغاز الطبيعي)</t>
  </si>
  <si>
    <t>Mining and Quarrying (includes crude oil and natural gas)</t>
  </si>
  <si>
    <t>C</t>
  </si>
  <si>
    <t>الصناعات التحويلية</t>
  </si>
  <si>
    <t>Manufacturing</t>
  </si>
  <si>
    <t>DE</t>
  </si>
  <si>
    <t>الكهرباء والغاز والمياه وأنشطة إدارة النفايات</t>
  </si>
  <si>
    <t>Electricity, gas, and Water Supply; Waste Management Activities</t>
  </si>
  <si>
    <t>F</t>
  </si>
  <si>
    <t>التشييد والبناء</t>
  </si>
  <si>
    <t>Construction</t>
  </si>
  <si>
    <t>G</t>
  </si>
  <si>
    <t>تجارة الجملة والتجزئة؛ إصلاح المركبات ذات المحركات والدراجات النارية</t>
  </si>
  <si>
    <t>Wholesale and Retail Trade; Repair of Motor Vehicles and Motorcycles</t>
  </si>
  <si>
    <t>H</t>
  </si>
  <si>
    <t>النقل والتخزين</t>
  </si>
  <si>
    <t>Transportation and Storage</t>
  </si>
  <si>
    <t>I</t>
  </si>
  <si>
    <t>أنشطة الإقامة والخدمات الغذائية</t>
  </si>
  <si>
    <t>Accommodation and Food Service Activities</t>
  </si>
  <si>
    <t>J</t>
  </si>
  <si>
    <t>المعلومات والاتصالات</t>
  </si>
  <si>
    <t>Information and Communication</t>
  </si>
  <si>
    <t>K</t>
  </si>
  <si>
    <t>الأنشطة المالية وأنشطة التأمين</t>
  </si>
  <si>
    <t>Financial and insurance activities</t>
  </si>
  <si>
    <t>L</t>
  </si>
  <si>
    <t>الأنشطة العقارية</t>
  </si>
  <si>
    <t>Real Estate Activities</t>
  </si>
  <si>
    <t>MN</t>
  </si>
  <si>
    <t>الأنشطة المهنية والعلمية والتقنية وأنشطة الخدمات الإدارية وخدمات الدعم</t>
  </si>
  <si>
    <t>Professional, Scientific and Technical Activities and Administrative and Support Services</t>
  </si>
  <si>
    <t>O</t>
  </si>
  <si>
    <t>الإدارة العامة والدفاع؛ الضمان الاجتماعي الإجباري</t>
  </si>
  <si>
    <t>Public Administration and Defence; Compulsory Social Security</t>
  </si>
  <si>
    <t>P</t>
  </si>
  <si>
    <t>التعليم</t>
  </si>
  <si>
    <t>Education</t>
  </si>
  <si>
    <t>Q</t>
  </si>
  <si>
    <t>أنشطة الصحة البشرية والخدمة الاجتماعية</t>
  </si>
  <si>
    <t>Human Health and Social work Activities</t>
  </si>
  <si>
    <t>RS</t>
  </si>
  <si>
    <t>الفنون والترفية والترويح وأنشطة الخدمات الأخرى</t>
  </si>
  <si>
    <t>Arts,Recreation and Other Service Activities</t>
  </si>
  <si>
    <t>T</t>
  </si>
  <si>
    <t>أنشطة الأسرالمعيشية كصاحب عمل</t>
  </si>
  <si>
    <t>Activities of Households as Employers</t>
  </si>
  <si>
    <t>الناتج المحلي الاجمالي</t>
  </si>
  <si>
    <t>Gross Domestic Product</t>
  </si>
  <si>
    <t>الناتج المحلي الإجمالي غير النفطي</t>
  </si>
  <si>
    <t>Non-oil Gross Domestic Product</t>
  </si>
  <si>
    <t>المصدر: المركز الاتحادي للتنافسية والإحصاء</t>
  </si>
  <si>
    <t>Value in Million AED القيمة بالمليون درهم</t>
  </si>
  <si>
    <t xml:space="preserve">سجلية ومسوح ربعية                    </t>
  </si>
  <si>
    <t>Record and quarter surveys</t>
  </si>
  <si>
    <t>(مقارنة بنفس الربع من السنة السابقة - Compared to the same quarter of the previous year)</t>
  </si>
  <si>
    <t>Value in Million US$   القيمة بالمليون دولار أمريكي</t>
  </si>
  <si>
    <t>Source:  Federal Competitiveness &amp; Statistics Centre</t>
  </si>
  <si>
    <t xml:space="preserve">** Preliminary Estimations </t>
  </si>
  <si>
    <t>المركز الاتحادي للتنافسية والاحصاء/ المراكز الإحصائية المحلية / المصرف المركزي/ وزارة المالية/ الهيئة الاتحادية للهوية والجنسية والجمارك وأمن المنافذ</t>
  </si>
  <si>
    <t>Federal Center for Competitiveness and Statistics/Local Statistical Centers/Central Bank/Ministry of Finance/Federal Authority for Identity, Citizenship, Customs and Port Security</t>
  </si>
  <si>
    <t xml:space="preserve">**تقديرات أولية </t>
  </si>
  <si>
    <t>2012 -2025</t>
  </si>
  <si>
    <t>* المسح الاقتصادي 2025 عن السنة المالية 2024</t>
  </si>
  <si>
    <t>* Economic Survey 2025 for the financial year 2024</t>
  </si>
  <si>
    <t>2024*</t>
  </si>
  <si>
    <t>2025**</t>
  </si>
  <si>
    <r>
      <t xml:space="preserve">جدول 1.07.40: الناتج المحلي الإجمالي الربعي بالأسعار الجارية </t>
    </r>
    <r>
      <rPr>
        <b/>
        <sz val="9"/>
        <rFont val="Arial"/>
        <family val="2"/>
      </rPr>
      <t>2012-2025</t>
    </r>
    <r>
      <rPr>
        <b/>
        <sz val="10"/>
        <rFont val="Arial"/>
        <family val="2"/>
      </rPr>
      <t>*</t>
    </r>
  </si>
  <si>
    <r>
      <t xml:space="preserve">جدول 1.07.41: معدل نمو الناتج المحلي الإجمالي الربعي بالأسعار الجارية </t>
    </r>
    <r>
      <rPr>
        <b/>
        <sz val="9"/>
        <rFont val="Arial"/>
        <family val="2"/>
      </rPr>
      <t>2012-2025* (</t>
    </r>
    <r>
      <rPr>
        <b/>
        <sz val="10"/>
        <rFont val="Arial"/>
        <family val="2"/>
      </rPr>
      <t>%)</t>
    </r>
  </si>
  <si>
    <r>
      <t xml:space="preserve">جدول 1.07.42: الناتج المحلي الإجمالي الربعي بالأسعار الجارية </t>
    </r>
    <r>
      <rPr>
        <b/>
        <sz val="9"/>
        <rFont val="Arial"/>
        <family val="2"/>
      </rPr>
      <t>2012-2025</t>
    </r>
    <r>
      <rPr>
        <b/>
        <sz val="10"/>
        <rFont val="Arial"/>
        <family val="2"/>
      </rPr>
      <t>*</t>
    </r>
  </si>
  <si>
    <r>
      <t xml:space="preserve">جدول 1.07.43: الناتج المحلي الإجمالي الربعي بالأسعار الثابتة </t>
    </r>
    <r>
      <rPr>
        <b/>
        <sz val="9"/>
        <rFont val="Arial"/>
        <family val="2"/>
      </rPr>
      <t>2012-2025</t>
    </r>
    <r>
      <rPr>
        <b/>
        <sz val="10"/>
        <rFont val="Arial"/>
        <family val="2"/>
      </rPr>
      <t>*</t>
    </r>
  </si>
  <si>
    <r>
      <t xml:space="preserve">جدول 1.07.44: معدل نمو الناتج المحلي الإجمالي الربعي بالأسعار الثابتة </t>
    </r>
    <r>
      <rPr>
        <b/>
        <sz val="9"/>
        <rFont val="Arial"/>
        <family val="2"/>
      </rPr>
      <t>2012-2025* (</t>
    </r>
    <r>
      <rPr>
        <b/>
        <sz val="10"/>
        <rFont val="Arial"/>
        <family val="2"/>
      </rPr>
      <t>%)</t>
    </r>
  </si>
  <si>
    <r>
      <t xml:space="preserve">جدول 1.07.45: الناتج المحلي الإجمالي الربعي بالأسعار الثابتة </t>
    </r>
    <r>
      <rPr>
        <b/>
        <sz val="9"/>
        <rFont val="Arial"/>
        <family val="2"/>
      </rPr>
      <t>2012-2025</t>
    </r>
    <r>
      <rPr>
        <b/>
        <sz val="10"/>
        <rFont val="Arial"/>
        <family val="2"/>
      </rPr>
      <t>*</t>
    </r>
  </si>
  <si>
    <t>National Accounts (Quarterly GDP), 2012 - 2025</t>
  </si>
  <si>
    <r>
      <t xml:space="preserve">الحسابات القومية (الناتج المحلي الإجمالي الربعي) </t>
    </r>
    <r>
      <rPr>
        <b/>
        <sz val="9"/>
        <rFont val="Arial"/>
        <family val="2"/>
      </rPr>
      <t>2012 - 2025</t>
    </r>
  </si>
  <si>
    <t>Table 1.07.41: Quarterly GDP at Current Prices Growth Rates, 2012-2025*  (%)</t>
  </si>
  <si>
    <t xml:space="preserve"> Table 1.07.40: Quarterly GDP at Current Prices, 2012-2025*</t>
  </si>
  <si>
    <t xml:space="preserve"> Table 1.07.42: Quarterly  GDP Prices, 2012-2025*</t>
  </si>
  <si>
    <t xml:space="preserve"> Table 1.07.43: Quarterly GDP at Constant Prices, 2012-2025*</t>
  </si>
  <si>
    <t>Table 1.07.44: Quarterly GDP at Constant Prices Growth Rates, 2012-2025*  (%)</t>
  </si>
  <si>
    <t xml:space="preserve"> Table 1.07.45: Quarterly  GDP at Constant Prices, 2012-2025*</t>
  </si>
  <si>
    <r>
      <rPr>
        <b/>
        <sz val="10"/>
        <rFont val="Arial"/>
        <family val="2"/>
      </rPr>
      <t>تنويه</t>
    </r>
    <r>
      <rPr>
        <sz val="10"/>
        <rFont val="Arial"/>
        <family val="2"/>
      </rPr>
      <t xml:space="preserve">: يجري المركز الاتحادي للتنافسية والإحصاء، ضمن البرنامج الوطني لتطوير النظام الإحصائي، المراجعة الوطنية الشاملة لإحصاءات الناتج المحلي الإجمالي وبيانات الحسابات القومية. 
وتمثل البيانات المنشورة حالياً الإحصاءات الرسمية المعتمدة، وسيتم تحديثها فور اعتماد نتائج المراجعة. 
للمزيد من المعلومات، يرجى زيارة صفحة البرنامج الوطني لتطوير النظام الإحصائي.
</t>
    </r>
    <r>
      <rPr>
        <b/>
        <sz val="10"/>
        <rFont val="Arial"/>
        <family val="2"/>
      </rPr>
      <t>Disclaimer</t>
    </r>
    <r>
      <rPr>
        <sz val="10"/>
        <rFont val="Arial"/>
        <family val="2"/>
      </rPr>
      <t>: FCSC is currently conducting the National Comprehensive Review of GDP and National Accounts under the National Statistical System Transformation Program 
The published data currently represent the official statistics and will be updated following the official release of the review results
For more information, please visit the National Statistical System Transformation Program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</si>
</sst>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_-* #,##0.00_-;_-* #,##0.00\-;_-* &quot;-&quot;??_-;_-@_-"/>
    <numFmt numFmtId="167" formatCode="_-* #,##0_-;_-* #,##0\-;_-* &quot;-&quot;??_-;_-@_-"/>
    <numFmt numFmtId="168" formatCode="_-* #,##0.0_-;_-* #,##0.0\-;_-* &quot;-&quot;??_-;_-@_-"/>
  </numFmts>
  <fonts count="29">
    <font>
      <sz val="11"/>
      <color theme="1"/>
      <name val="Calibri"/>
      <family val="2"/>
      <scheme val="minor"/>
    </font>
    <font>
      <sz val="11"/>
      <color theme="1"/>
      <name val="Calibri"/>
      <family val="2"/>
      <scheme val="minor"/>
    </font>
    <font>
      <u/>
      <sz val="11"/>
      <color theme="10"/>
      <name val="Calibri"/>
      <family val="2"/>
      <scheme val="minor"/>
    </font>
    <font>
      <b/>
      <sz val="9"/>
      <color theme="1"/>
      <name val="Arial"/>
      <family val="2"/>
    </font>
    <font>
      <b/>
      <sz val="10"/>
      <color theme="1"/>
      <name val="Arial"/>
      <family val="2"/>
    </font>
    <font>
      <sz val="10"/>
      <color theme="1"/>
      <name val="Arial"/>
      <family val="2"/>
    </font>
    <font>
      <sz val="9"/>
      <color theme="1"/>
      <name val="Arial"/>
      <family val="2"/>
    </font>
    <font>
      <sz val="10"/>
      <name val="Arial"/>
      <family val="2"/>
    </font>
    <font>
      <b/>
      <sz val="9"/>
      <color theme="0"/>
      <name val="Arial"/>
      <family val="2"/>
    </font>
    <font>
      <b/>
      <sz val="10"/>
      <color theme="0"/>
      <name val="Arial"/>
      <family val="2"/>
    </font>
    <font>
      <sz val="9"/>
      <color theme="0"/>
      <name val="Arial"/>
      <family val="2"/>
    </font>
    <font>
      <b/>
      <sz val="9"/>
      <name val="Arial"/>
      <family val="2"/>
    </font>
    <font>
      <b/>
      <sz val="9"/>
      <color rgb="FF000000"/>
      <name val="Arial"/>
      <family val="2"/>
    </font>
    <font>
      <sz val="9"/>
      <color rgb="FF000000"/>
      <name val="Arial"/>
      <family val="2"/>
    </font>
    <font>
      <u/>
      <sz val="10"/>
      <color theme="10"/>
      <name val="Arial"/>
      <family val="2"/>
    </font>
    <font>
      <b/>
      <sz val="10"/>
      <name val="Arial"/>
      <family val="2"/>
    </font>
    <font>
      <sz val="9"/>
      <name val="Arial"/>
      <family val="2"/>
    </font>
    <font>
      <sz val="10"/>
      <color theme="1"/>
      <name val="Calibri"/>
      <family val="2"/>
      <charset val="178"/>
      <scheme val="minor"/>
    </font>
    <font>
      <b/>
      <sz val="9"/>
      <color indexed="63"/>
      <name val="Arial"/>
      <family val="2"/>
    </font>
    <font>
      <b/>
      <sz val="10"/>
      <color indexed="63"/>
      <name val="Arial"/>
      <family val="2"/>
    </font>
    <font>
      <sz val="10"/>
      <color indexed="63"/>
      <name val="Arial"/>
      <family val="2"/>
    </font>
    <font>
      <sz val="9"/>
      <color indexed="63"/>
      <name val="Arial"/>
      <family val="2"/>
    </font>
    <font>
      <sz val="8"/>
      <name val="Arial"/>
      <family val="2"/>
    </font>
    <font>
      <sz val="11"/>
      <color indexed="8"/>
      <name val="Calibri"/>
      <family val="2"/>
      <scheme val="minor"/>
    </font>
    <font>
      <sz val="10"/>
      <name val="Tms Rmn"/>
      <charset val="178"/>
    </font>
    <font>
      <b/>
      <sz val="10"/>
      <color rgb="FFFF0000"/>
      <name val="Arial"/>
      <family val="2"/>
    </font>
    <font>
      <sz val="8"/>
      <color rgb="FFFF0000"/>
      <name val="Arial"/>
      <family val="2"/>
    </font>
    <font>
      <sz val="12"/>
      <name val="Arial"/>
      <family val="2"/>
    </font>
    <font>
      <sz val="11"/>
      <name val="Arial"/>
      <family val="2"/>
    </font>
  </fonts>
  <fills count="6">
    <fill>
      <patternFill patternType="none"/>
    </fill>
    <fill>
      <patternFill patternType="gray125"/>
    </fill>
    <fill>
      <patternFill patternType="solid">
        <fgColor rgb="FFB68A35"/>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35">
    <border>
      <left/>
      <right/>
      <top/>
      <bottom/>
      <diagonal/>
    </border>
    <border>
      <left/>
      <right/>
      <top style="medium">
        <color rgb="FFB78A35"/>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top style="thin">
        <color theme="0"/>
      </top>
      <bottom/>
      <diagonal/>
    </border>
    <border>
      <left/>
      <right style="thin">
        <color rgb="FFB68A35"/>
      </right>
      <top style="thin">
        <color theme="0"/>
      </top>
      <bottom/>
      <diagonal/>
    </border>
    <border>
      <left/>
      <right style="thin">
        <color rgb="FFB68A35"/>
      </right>
      <top/>
      <bottom/>
      <diagonal/>
    </border>
    <border>
      <left style="thin">
        <color rgb="FFB68A35"/>
      </left>
      <right/>
      <top/>
      <bottom/>
      <diagonal/>
    </border>
    <border diagonalDown="1">
      <left style="thin">
        <color theme="0"/>
      </left>
      <right/>
      <top/>
      <bottom/>
      <diagonal style="thin">
        <color theme="0"/>
      </diagonal>
    </border>
    <border>
      <left style="thin">
        <color theme="0"/>
      </left>
      <right style="thin">
        <color theme="0"/>
      </right>
      <top style="thin">
        <color theme="0"/>
      </top>
      <bottom style="thin">
        <color rgb="FFB68A35"/>
      </bottom>
      <diagonal/>
    </border>
    <border>
      <left style="thin">
        <color theme="0"/>
      </left>
      <right/>
      <top/>
      <bottom style="thin">
        <color rgb="FFB68A35"/>
      </bottom>
      <diagonal/>
    </border>
    <border>
      <left style="thin">
        <color theme="0"/>
      </left>
      <right style="thin">
        <color rgb="FFB68A35"/>
      </right>
      <top/>
      <bottom style="thin">
        <color rgb="FFB68A35"/>
      </bottom>
      <diagonal/>
    </border>
    <border>
      <left style="thin">
        <color rgb="FFB68A35"/>
      </left>
      <right/>
      <top/>
      <bottom style="thin">
        <color rgb="FFB68A35"/>
      </bottom>
      <diagonal/>
    </border>
    <border>
      <left/>
      <right/>
      <top style="thin">
        <color rgb="FFB68A35"/>
      </top>
      <bottom/>
      <diagonal/>
    </border>
    <border>
      <left/>
      <right/>
      <top/>
      <bottom style="medium">
        <color rgb="FFB68A35"/>
      </bottom>
      <diagonal/>
    </border>
    <border>
      <left/>
      <right style="thin">
        <color rgb="FFB68A35"/>
      </right>
      <top/>
      <bottom style="medium">
        <color rgb="FFB68A35"/>
      </bottom>
      <diagonal/>
    </border>
    <border>
      <left/>
      <right/>
      <top style="medium">
        <color rgb="FFB68A35"/>
      </top>
      <bottom/>
      <diagonal/>
    </border>
    <border>
      <left style="thin">
        <color rgb="FFB68A05"/>
      </left>
      <right/>
      <top style="thin">
        <color theme="0"/>
      </top>
      <bottom/>
      <diagonal/>
    </border>
    <border>
      <left style="thin">
        <color rgb="FFB68A05"/>
      </left>
      <right/>
      <top/>
      <bottom/>
      <diagonal/>
    </border>
    <border>
      <left style="thin">
        <color rgb="FFB68A05"/>
      </left>
      <right/>
      <top/>
      <bottom style="thin">
        <color rgb="FFB68A35"/>
      </bottom>
      <diagonal/>
    </border>
    <border>
      <left style="thin">
        <color rgb="FFB68A05"/>
      </left>
      <right/>
      <top/>
      <bottom style="medium">
        <color rgb="FFB68A35"/>
      </bottom>
      <diagonal/>
    </border>
    <border>
      <left/>
      <right/>
      <top/>
      <bottom style="thin">
        <color theme="0"/>
      </bottom>
      <diagonal/>
    </border>
    <border>
      <left/>
      <right/>
      <top style="thin">
        <color rgb="FFB68A05"/>
      </top>
      <bottom/>
      <diagonal/>
    </border>
    <border>
      <left/>
      <right/>
      <top/>
      <bottom style="medium">
        <color rgb="FFB68A05"/>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rgb="FFB68A05"/>
      </left>
      <right/>
      <top/>
      <bottom style="medium">
        <color rgb="FFB68A05"/>
      </bottom>
      <diagonal/>
    </border>
    <border>
      <left/>
      <right/>
      <top/>
      <bottom style="thin">
        <color rgb="FFB68A35"/>
      </bottom>
      <diagonal/>
    </border>
    <border>
      <left/>
      <right style="thin">
        <color rgb="FFB68A35"/>
      </right>
      <top/>
      <bottom style="thin">
        <color rgb="FFB68A35"/>
      </bottom>
      <diagonal/>
    </border>
    <border>
      <left/>
      <right style="thin">
        <color rgb="FFB68A35"/>
      </right>
      <top/>
      <bottom style="medium">
        <color rgb="FFB68A05"/>
      </bottom>
      <diagonal/>
    </border>
  </borders>
  <cellStyleXfs count="23">
    <xf numFmtId="0" fontId="0" fillId="0" borderId="0"/>
    <xf numFmtId="164" fontId="1" fillId="0" borderId="0" applyFont="0" applyFill="0" applyBorder="0" applyAlignment="0" applyProtection="0"/>
    <xf numFmtId="0" fontId="1" fillId="0" borderId="0"/>
    <xf numFmtId="0" fontId="7" fillId="0" borderId="0"/>
    <xf numFmtId="0" fontId="1" fillId="0" borderId="0"/>
    <xf numFmtId="0" fontId="14"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xf numFmtId="0" fontId="7" fillId="0" borderId="0"/>
    <xf numFmtId="0" fontId="7" fillId="0" borderId="0"/>
    <xf numFmtId="0" fontId="17" fillId="0" borderId="0"/>
    <xf numFmtId="43" fontId="7" fillId="0" borderId="0" applyFont="0" applyFill="0" applyBorder="0" applyAlignment="0" applyProtection="0"/>
    <xf numFmtId="0" fontId="7" fillId="0" borderId="0"/>
    <xf numFmtId="166" fontId="7" fillId="0" borderId="0" applyFont="0" applyFill="0" applyBorder="0" applyAlignment="0" applyProtection="0"/>
    <xf numFmtId="9" fontId="7" fillId="0" borderId="0" applyFont="0" applyFill="0" applyBorder="0" applyAlignment="0" applyProtection="0"/>
    <xf numFmtId="0" fontId="23" fillId="0" borderId="0"/>
    <xf numFmtId="9" fontId="23" fillId="0" borderId="0" applyFont="0" applyFill="0" applyBorder="0" applyAlignment="0" applyProtection="0"/>
    <xf numFmtId="164" fontId="23" fillId="0" borderId="0" applyFont="0" applyFill="0" applyBorder="0" applyAlignment="0" applyProtection="0"/>
    <xf numFmtId="0" fontId="24" fillId="0" borderId="0"/>
    <xf numFmtId="0" fontId="1" fillId="0" borderId="0"/>
    <xf numFmtId="0" fontId="7" fillId="0" borderId="0"/>
    <xf numFmtId="166" fontId="7" fillId="0" borderId="0" applyFont="0" applyFill="0" applyBorder="0" applyAlignment="0" applyProtection="0"/>
  </cellStyleXfs>
  <cellXfs count="184">
    <xf numFmtId="0" fontId="0" fillId="0" borderId="0" xfId="0"/>
    <xf numFmtId="0" fontId="3" fillId="0" borderId="0" xfId="2" applyFont="1" applyAlignment="1">
      <alignment vertical="center"/>
    </xf>
    <xf numFmtId="0" fontId="4" fillId="0" borderId="0" xfId="2" applyFont="1" applyAlignment="1">
      <alignment vertical="center"/>
    </xf>
    <xf numFmtId="0" fontId="5" fillId="0" borderId="0" xfId="2" applyFont="1" applyAlignment="1">
      <alignment vertical="center"/>
    </xf>
    <xf numFmtId="0" fontId="6" fillId="0" borderId="0" xfId="2" applyFont="1" applyAlignment="1">
      <alignment vertical="center"/>
    </xf>
    <xf numFmtId="0" fontId="3" fillId="0" borderId="0" xfId="2" applyFont="1" applyAlignment="1">
      <alignment horizontal="left" vertical="center" readingOrder="1"/>
    </xf>
    <xf numFmtId="0" fontId="8" fillId="2" borderId="0" xfId="3" applyFont="1" applyFill="1" applyAlignment="1">
      <alignment horizontal="center" vertical="center"/>
    </xf>
    <xf numFmtId="0" fontId="9" fillId="2" borderId="0" xfId="3" applyFont="1" applyFill="1" applyAlignment="1">
      <alignment horizontal="right" vertical="center" indent="1" readingOrder="2"/>
    </xf>
    <xf numFmtId="0" fontId="9" fillId="2" borderId="0" xfId="3" applyFont="1" applyFill="1" applyAlignment="1">
      <alignment horizontal="right" vertical="center" readingOrder="2"/>
    </xf>
    <xf numFmtId="0" fontId="10" fillId="2" borderId="0" xfId="3" applyFont="1" applyFill="1" applyAlignment="1">
      <alignment horizontal="right" vertical="center" wrapText="1"/>
    </xf>
    <xf numFmtId="0" fontId="8" fillId="2" borderId="0" xfId="3" applyFont="1" applyFill="1" applyAlignment="1">
      <alignment horizontal="left" vertical="center" wrapText="1" readingOrder="1"/>
    </xf>
    <xf numFmtId="0" fontId="8" fillId="2" borderId="0" xfId="3" applyFont="1" applyFill="1" applyAlignment="1">
      <alignment horizontal="center" vertical="center" wrapText="1" readingOrder="1"/>
    </xf>
    <xf numFmtId="0" fontId="11" fillId="0" borderId="0" xfId="3" applyFont="1" applyAlignment="1">
      <alignment horizontal="center" vertical="center"/>
    </xf>
    <xf numFmtId="0" fontId="4" fillId="0" borderId="0" xfId="4" applyFont="1" applyAlignment="1">
      <alignment horizontal="right" vertical="center" wrapText="1" indent="1" readingOrder="2"/>
    </xf>
    <xf numFmtId="0" fontId="5" fillId="0" borderId="0" xfId="4" applyFont="1" applyAlignment="1">
      <alignment horizontal="right" vertical="center" indent="1" readingOrder="2"/>
    </xf>
    <xf numFmtId="0" fontId="6" fillId="0" borderId="0" xfId="4" applyFont="1" applyAlignment="1">
      <alignment horizontal="left" vertical="center" indent="1" readingOrder="2"/>
    </xf>
    <xf numFmtId="0" fontId="12" fillId="0" borderId="0" xfId="4" applyFont="1" applyAlignment="1">
      <alignment horizontal="left" vertical="center" wrapText="1" indent="1" readingOrder="1"/>
    </xf>
    <xf numFmtId="0" fontId="4" fillId="0" borderId="0" xfId="4" applyFont="1" applyAlignment="1">
      <alignment horizontal="right" vertical="center" indent="1" readingOrder="2"/>
    </xf>
    <xf numFmtId="0" fontId="13" fillId="0" borderId="0" xfId="4" applyFont="1" applyAlignment="1">
      <alignment horizontal="left" vertical="center" wrapText="1" indent="1"/>
    </xf>
    <xf numFmtId="0" fontId="3" fillId="0" borderId="0" xfId="4" applyFont="1" applyAlignment="1">
      <alignment horizontal="left" vertical="center" indent="1" readingOrder="1"/>
    </xf>
    <xf numFmtId="0" fontId="15" fillId="0" borderId="0" xfId="4" applyFont="1" applyAlignment="1">
      <alignment horizontal="right" vertical="center" indent="1" readingOrder="2"/>
    </xf>
    <xf numFmtId="0" fontId="11" fillId="0" borderId="0" xfId="4" applyFont="1" applyAlignment="1">
      <alignment horizontal="left" vertical="center" indent="1" readingOrder="1"/>
    </xf>
    <xf numFmtId="0" fontId="8" fillId="2" borderId="0" xfId="3" applyFont="1" applyFill="1" applyAlignment="1">
      <alignment horizontal="center" vertical="center" readingOrder="1"/>
    </xf>
    <xf numFmtId="0" fontId="11" fillId="0" borderId="1" xfId="3" applyFont="1" applyBorder="1" applyAlignment="1">
      <alignment horizontal="center" vertical="center"/>
    </xf>
    <xf numFmtId="0" fontId="15" fillId="0" borderId="1" xfId="3" applyFont="1" applyBorder="1" applyAlignment="1">
      <alignment horizontal="right" vertical="center"/>
    </xf>
    <xf numFmtId="0" fontId="7" fillId="0" borderId="1" xfId="2" applyFont="1" applyBorder="1" applyAlignment="1">
      <alignment horizontal="right" vertical="center" wrapText="1" readingOrder="2"/>
    </xf>
    <xf numFmtId="0" fontId="16" fillId="0" borderId="1" xfId="3" applyFont="1" applyBorder="1" applyAlignment="1">
      <alignment horizontal="left" vertical="center" wrapText="1" readingOrder="1"/>
    </xf>
    <xf numFmtId="0" fontId="11" fillId="0" borderId="1" xfId="3" applyFont="1" applyBorder="1" applyAlignment="1">
      <alignment horizontal="left" vertical="center" wrapText="1" readingOrder="1"/>
    </xf>
    <xf numFmtId="0" fontId="11" fillId="0" borderId="1" xfId="3" applyFont="1" applyBorder="1" applyAlignment="1">
      <alignment horizontal="left" vertical="center" readingOrder="1"/>
    </xf>
    <xf numFmtId="0" fontId="15" fillId="0" borderId="0" xfId="3" applyFont="1" applyAlignment="1">
      <alignment horizontal="right" vertical="center"/>
    </xf>
    <xf numFmtId="0" fontId="7" fillId="0" borderId="0" xfId="2" applyFont="1" applyAlignment="1">
      <alignment horizontal="right" vertical="center" wrapText="1" readingOrder="2"/>
    </xf>
    <xf numFmtId="0" fontId="16" fillId="0" borderId="0" xfId="3" applyFont="1" applyAlignment="1">
      <alignment horizontal="left" vertical="center" wrapText="1" readingOrder="1"/>
    </xf>
    <xf numFmtId="0" fontId="11" fillId="0" borderId="0" xfId="3" applyFont="1" applyAlignment="1">
      <alignment horizontal="left" vertical="center" wrapText="1" readingOrder="1"/>
    </xf>
    <xf numFmtId="0" fontId="11" fillId="0" borderId="0" xfId="3" applyFont="1" applyAlignment="1">
      <alignment horizontal="left" vertical="center" readingOrder="1"/>
    </xf>
    <xf numFmtId="0" fontId="7" fillId="0" borderId="0" xfId="7" applyAlignment="1">
      <alignment wrapText="1"/>
    </xf>
    <xf numFmtId="0" fontId="16" fillId="0" borderId="0" xfId="7" applyFont="1" applyAlignment="1">
      <alignment horizontal="center" vertical="center"/>
    </xf>
    <xf numFmtId="0" fontId="16" fillId="0" borderId="0" xfId="7" applyFont="1" applyAlignment="1">
      <alignment wrapText="1" readingOrder="2"/>
    </xf>
    <xf numFmtId="0" fontId="7" fillId="0" borderId="0" xfId="7"/>
    <xf numFmtId="0" fontId="9" fillId="2" borderId="0" xfId="9" applyFont="1" applyFill="1" applyAlignment="1">
      <alignment horizontal="center" vertical="center" wrapText="1"/>
    </xf>
    <xf numFmtId="0" fontId="8" fillId="2" borderId="2" xfId="7" applyFont="1" applyFill="1" applyBorder="1" applyAlignment="1">
      <alignment horizontal="center" vertical="center" wrapText="1"/>
    </xf>
    <xf numFmtId="0" fontId="8" fillId="2" borderId="0" xfId="7" applyFont="1" applyFill="1" applyAlignment="1">
      <alignment horizontal="center" vertical="center" wrapText="1" readingOrder="2"/>
    </xf>
    <xf numFmtId="0" fontId="15" fillId="0" borderId="0" xfId="7" applyFont="1" applyAlignment="1">
      <alignment horizontal="right" vertical="center" wrapText="1" indent="1" readingOrder="2"/>
    </xf>
    <xf numFmtId="0" fontId="11" fillId="0" borderId="0" xfId="5" applyFont="1" applyBorder="1" applyAlignment="1">
      <alignment horizontal="center" vertical="center"/>
    </xf>
    <xf numFmtId="0" fontId="7" fillId="0" borderId="0" xfId="7" applyAlignment="1">
      <alignment vertical="center"/>
    </xf>
    <xf numFmtId="0" fontId="16" fillId="0" borderId="0" xfId="3" applyFont="1" applyAlignment="1">
      <alignment vertical="center"/>
    </xf>
    <xf numFmtId="0" fontId="7" fillId="0" borderId="0" xfId="3" applyAlignment="1">
      <alignment vertical="center"/>
    </xf>
    <xf numFmtId="0" fontId="8" fillId="2" borderId="3" xfId="11" applyFont="1" applyFill="1" applyBorder="1" applyAlignment="1">
      <alignment horizontal="center" vertical="center" wrapText="1"/>
    </xf>
    <xf numFmtId="0" fontId="19" fillId="0" borderId="7" xfId="13" applyFont="1" applyBorder="1" applyAlignment="1">
      <alignment vertical="center" wrapText="1"/>
    </xf>
    <xf numFmtId="0" fontId="18" fillId="0" borderId="0" xfId="13" applyFont="1" applyAlignment="1">
      <alignment vertical="center" wrapText="1"/>
    </xf>
    <xf numFmtId="0" fontId="20" fillId="0" borderId="8" xfId="13" applyFont="1" applyBorder="1" applyAlignment="1">
      <alignment vertical="center" wrapText="1"/>
    </xf>
    <xf numFmtId="0" fontId="21" fillId="0" borderId="0" xfId="13" applyFont="1" applyAlignment="1">
      <alignment vertical="center" wrapText="1"/>
    </xf>
    <xf numFmtId="0" fontId="19" fillId="0" borderId="8" xfId="13" applyFont="1" applyBorder="1" applyAlignment="1">
      <alignment vertical="center" wrapText="1"/>
    </xf>
    <xf numFmtId="0" fontId="20" fillId="0" borderId="13" xfId="13" applyFont="1" applyBorder="1" applyAlignment="1">
      <alignment vertical="center" wrapText="1"/>
    </xf>
    <xf numFmtId="0" fontId="7" fillId="0" borderId="0" xfId="3"/>
    <xf numFmtId="0" fontId="19" fillId="0" borderId="15" xfId="13" applyFont="1" applyBorder="1" applyAlignment="1">
      <alignment vertical="center" wrapText="1"/>
    </xf>
    <xf numFmtId="0" fontId="18" fillId="4" borderId="18" xfId="11" applyFont="1" applyFill="1" applyBorder="1" applyAlignment="1">
      <alignment vertical="center" wrapText="1"/>
    </xf>
    <xf numFmtId="0" fontId="11" fillId="4" borderId="19" xfId="11" applyFont="1" applyFill="1" applyBorder="1" applyAlignment="1">
      <alignment horizontal="left" vertical="center" wrapText="1"/>
    </xf>
    <xf numFmtId="0" fontId="22" fillId="4" borderId="0" xfId="7" applyFont="1" applyFill="1" applyAlignment="1">
      <alignment vertical="center"/>
    </xf>
    <xf numFmtId="0" fontId="16" fillId="4" borderId="0" xfId="7" applyFont="1" applyFill="1" applyAlignment="1">
      <alignment vertical="center" readingOrder="2"/>
    </xf>
    <xf numFmtId="0" fontId="16" fillId="0" borderId="0" xfId="7" applyFont="1"/>
    <xf numFmtId="167" fontId="16" fillId="0" borderId="0" xfId="14" applyNumberFormat="1" applyFont="1"/>
    <xf numFmtId="164" fontId="7" fillId="0" borderId="0" xfId="14" applyNumberFormat="1" applyFont="1"/>
    <xf numFmtId="167" fontId="11" fillId="5" borderId="9" xfId="14" applyNumberFormat="1" applyFont="1" applyFill="1" applyBorder="1" applyAlignment="1">
      <alignment horizontal="center" vertical="center"/>
    </xf>
    <xf numFmtId="167" fontId="11" fillId="5" borderId="10" xfId="14" applyNumberFormat="1" applyFont="1" applyFill="1" applyBorder="1" applyAlignment="1">
      <alignment horizontal="center" vertical="center"/>
    </xf>
    <xf numFmtId="167" fontId="16" fillId="5" borderId="0" xfId="14" applyNumberFormat="1" applyFont="1" applyFill="1" applyBorder="1" applyAlignment="1">
      <alignment horizontal="center" vertical="center"/>
    </xf>
    <xf numFmtId="167" fontId="16" fillId="5" borderId="11" xfId="14" applyNumberFormat="1" applyFont="1" applyFill="1" applyBorder="1" applyAlignment="1">
      <alignment horizontal="center" vertical="center"/>
    </xf>
    <xf numFmtId="168" fontId="16" fillId="4" borderId="12" xfId="14" applyNumberFormat="1" applyFont="1" applyFill="1" applyBorder="1" applyAlignment="1">
      <alignment horizontal="center" vertical="center"/>
    </xf>
    <xf numFmtId="168" fontId="16" fillId="4" borderId="0" xfId="14" applyNumberFormat="1" applyFont="1" applyFill="1" applyBorder="1" applyAlignment="1">
      <alignment horizontal="center" vertical="center"/>
    </xf>
    <xf numFmtId="168" fontId="16" fillId="4" borderId="11" xfId="14" applyNumberFormat="1" applyFont="1" applyFill="1" applyBorder="1" applyAlignment="1">
      <alignment horizontal="center" vertical="center"/>
    </xf>
    <xf numFmtId="167" fontId="11" fillId="5" borderId="0" xfId="14" applyNumberFormat="1" applyFont="1" applyFill="1" applyBorder="1" applyAlignment="1">
      <alignment horizontal="center" vertical="center"/>
    </xf>
    <xf numFmtId="167" fontId="11" fillId="5" borderId="11" xfId="14" applyNumberFormat="1" applyFont="1" applyFill="1" applyBorder="1" applyAlignment="1">
      <alignment horizontal="center" vertical="center"/>
    </xf>
    <xf numFmtId="168" fontId="11" fillId="4" borderId="12" xfId="14" applyNumberFormat="1" applyFont="1" applyFill="1" applyBorder="1" applyAlignment="1">
      <alignment horizontal="center" vertical="center"/>
    </xf>
    <xf numFmtId="168" fontId="11" fillId="4" borderId="0" xfId="14" applyNumberFormat="1" applyFont="1" applyFill="1" applyBorder="1" applyAlignment="1">
      <alignment horizontal="center" vertical="center"/>
    </xf>
    <xf numFmtId="168" fontId="11" fillId="4" borderId="11" xfId="14" applyNumberFormat="1" applyFont="1" applyFill="1" applyBorder="1" applyAlignment="1">
      <alignment horizontal="center" vertical="center"/>
    </xf>
    <xf numFmtId="168" fontId="18" fillId="0" borderId="17" xfId="1" applyNumberFormat="1" applyFont="1" applyBorder="1" applyAlignment="1">
      <alignment vertical="center" wrapText="1"/>
    </xf>
    <xf numFmtId="168" fontId="18" fillId="0" borderId="15" xfId="1" applyNumberFormat="1" applyFont="1" applyBorder="1" applyAlignment="1">
      <alignment vertical="center" wrapText="1"/>
    </xf>
    <xf numFmtId="168" fontId="18" fillId="0" borderId="16" xfId="1" applyNumberFormat="1" applyFont="1" applyBorder="1" applyAlignment="1">
      <alignment vertical="center" wrapText="1"/>
    </xf>
    <xf numFmtId="167" fontId="11" fillId="5" borderId="0" xfId="14" applyNumberFormat="1" applyFont="1" applyFill="1" applyBorder="1" applyAlignment="1">
      <alignment horizontal="center" vertical="center" wrapText="1"/>
    </xf>
    <xf numFmtId="167" fontId="11" fillId="5" borderId="11" xfId="14" applyNumberFormat="1" applyFont="1" applyFill="1" applyBorder="1" applyAlignment="1">
      <alignment horizontal="center" vertical="center" wrapText="1"/>
    </xf>
    <xf numFmtId="167" fontId="11" fillId="5" borderId="19" xfId="14" applyNumberFormat="1" applyFont="1" applyFill="1" applyBorder="1" applyAlignment="1">
      <alignment horizontal="center" vertical="center" wrapText="1"/>
    </xf>
    <xf numFmtId="167" fontId="11" fillId="5" borderId="20" xfId="14" applyNumberFormat="1" applyFont="1" applyFill="1" applyBorder="1" applyAlignment="1">
      <alignment horizontal="center" vertical="center" wrapText="1"/>
    </xf>
    <xf numFmtId="0" fontId="7" fillId="0" borderId="0" xfId="3" applyAlignment="1">
      <alignment horizontal="right" vertical="center"/>
    </xf>
    <xf numFmtId="164" fontId="16" fillId="0" borderId="0" xfId="3" applyNumberFormat="1" applyFont="1" applyAlignment="1">
      <alignment vertical="center"/>
    </xf>
    <xf numFmtId="167" fontId="11" fillId="5" borderId="22" xfId="14" applyNumberFormat="1" applyFont="1" applyFill="1" applyBorder="1" applyAlignment="1">
      <alignment horizontal="center" vertical="center"/>
    </xf>
    <xf numFmtId="167" fontId="16" fillId="5" borderId="23" xfId="14" applyNumberFormat="1" applyFont="1" applyFill="1" applyBorder="1" applyAlignment="1">
      <alignment horizontal="center" vertical="center"/>
    </xf>
    <xf numFmtId="167" fontId="11" fillId="5" borderId="23" xfId="14" applyNumberFormat="1" applyFont="1" applyFill="1" applyBorder="1" applyAlignment="1">
      <alignment horizontal="center" vertical="center"/>
    </xf>
    <xf numFmtId="165" fontId="18" fillId="5" borderId="24" xfId="1" applyNumberFormat="1" applyFont="1" applyFill="1" applyBorder="1" applyAlignment="1">
      <alignment vertical="center" wrapText="1"/>
    </xf>
    <xf numFmtId="167" fontId="11" fillId="5" borderId="23" xfId="14" applyNumberFormat="1" applyFont="1" applyFill="1" applyBorder="1" applyAlignment="1">
      <alignment horizontal="center" vertical="center" wrapText="1"/>
    </xf>
    <xf numFmtId="167" fontId="11" fillId="5" borderId="25" xfId="14" applyNumberFormat="1" applyFont="1" applyFill="1" applyBorder="1" applyAlignment="1">
      <alignment horizontal="center" vertical="center" wrapText="1"/>
    </xf>
    <xf numFmtId="0" fontId="18" fillId="0" borderId="0" xfId="13" applyFont="1" applyAlignment="1">
      <alignment horizontal="left" vertical="center" wrapText="1" indent="1"/>
    </xf>
    <xf numFmtId="0" fontId="21" fillId="0" borderId="0" xfId="13" applyFont="1" applyAlignment="1">
      <alignment horizontal="left" vertical="center" wrapText="1" indent="1"/>
    </xf>
    <xf numFmtId="0" fontId="18" fillId="4" borderId="18" xfId="11" applyFont="1" applyFill="1" applyBorder="1" applyAlignment="1">
      <alignment horizontal="left" vertical="center" wrapText="1" indent="1"/>
    </xf>
    <xf numFmtId="0" fontId="11" fillId="4" borderId="19" xfId="11" applyFont="1" applyFill="1" applyBorder="1" applyAlignment="1">
      <alignment horizontal="left" vertical="center" wrapText="1" indent="1"/>
    </xf>
    <xf numFmtId="0" fontId="15" fillId="0" borderId="27" xfId="7" applyFont="1" applyBorder="1" applyAlignment="1">
      <alignment horizontal="right" vertical="center" wrapText="1" indent="1" readingOrder="2"/>
    </xf>
    <xf numFmtId="0" fontId="11" fillId="0" borderId="27" xfId="5" applyFont="1" applyBorder="1" applyAlignment="1">
      <alignment horizontal="center" vertical="center"/>
    </xf>
    <xf numFmtId="0" fontId="7" fillId="0" borderId="0" xfId="7" applyAlignment="1">
      <alignment horizontal="right" vertical="center" indent="1" readingOrder="2"/>
    </xf>
    <xf numFmtId="0" fontId="16" fillId="0" borderId="0" xfId="3" applyFont="1" applyAlignment="1">
      <alignment horizontal="left" vertical="center" wrapText="1" indent="1"/>
    </xf>
    <xf numFmtId="0" fontId="15" fillId="0" borderId="0" xfId="4" applyFont="1" applyAlignment="1">
      <alignment horizontal="right" vertical="center" wrapText="1" indent="1" readingOrder="2"/>
    </xf>
    <xf numFmtId="0" fontId="7" fillId="0" borderId="0" xfId="3" applyAlignment="1">
      <alignment horizontal="right" vertical="center" wrapText="1" indent="1"/>
    </xf>
    <xf numFmtId="0" fontId="15" fillId="0" borderId="0" xfId="8" applyFont="1" applyAlignment="1">
      <alignment horizontal="center" vertical="center" wrapText="1" readingOrder="2"/>
    </xf>
    <xf numFmtId="0" fontId="6" fillId="0" borderId="0" xfId="3" applyFont="1" applyAlignment="1">
      <alignment horizontal="left" vertical="center" wrapText="1" indent="1" readingOrder="1"/>
    </xf>
    <xf numFmtId="0" fontId="3" fillId="0" borderId="0" xfId="8" applyFont="1" applyAlignment="1">
      <alignment horizontal="left" vertical="center" wrapText="1" readingOrder="1"/>
    </xf>
    <xf numFmtId="0" fontId="8" fillId="2" borderId="30" xfId="11" applyFont="1" applyFill="1" applyBorder="1" applyAlignment="1">
      <alignment horizontal="center" vertical="center" wrapText="1"/>
    </xf>
    <xf numFmtId="168" fontId="11" fillId="4" borderId="23" xfId="14" applyNumberFormat="1" applyFont="1" applyFill="1" applyBorder="1" applyAlignment="1">
      <alignment horizontal="center" vertical="center"/>
    </xf>
    <xf numFmtId="0" fontId="16" fillId="0" borderId="0" xfId="3" applyFont="1" applyAlignment="1">
      <alignment horizontal="center" vertical="center"/>
    </xf>
    <xf numFmtId="3" fontId="18" fillId="0" borderId="3" xfId="12" applyNumberFormat="1" applyFont="1" applyFill="1" applyBorder="1" applyAlignment="1">
      <alignment horizontal="center" vertical="center"/>
    </xf>
    <xf numFmtId="3" fontId="18" fillId="0" borderId="3" xfId="12" applyNumberFormat="1" applyFont="1" applyFill="1" applyBorder="1" applyAlignment="1">
      <alignment horizontal="center" vertical="center" wrapText="1"/>
    </xf>
    <xf numFmtId="3" fontId="18" fillId="0" borderId="14" xfId="12" applyNumberFormat="1" applyFont="1" applyFill="1" applyBorder="1" applyAlignment="1">
      <alignment horizontal="center" vertical="center" wrapText="1"/>
    </xf>
    <xf numFmtId="0" fontId="22" fillId="4" borderId="0" xfId="7" applyFont="1" applyFill="1" applyAlignment="1">
      <alignment horizontal="center" vertical="center"/>
    </xf>
    <xf numFmtId="0" fontId="16" fillId="4" borderId="0" xfId="7" applyFont="1" applyFill="1" applyAlignment="1">
      <alignment horizontal="right" vertical="center"/>
    </xf>
    <xf numFmtId="0" fontId="11" fillId="0" borderId="0" xfId="7" applyFont="1" applyAlignment="1">
      <alignment horizontal="left" vertical="center" wrapText="1" indent="1" readingOrder="1"/>
    </xf>
    <xf numFmtId="0" fontId="11" fillId="0" borderId="27" xfId="7" applyFont="1" applyBorder="1" applyAlignment="1">
      <alignment horizontal="left" vertical="center" wrapText="1" indent="1" readingOrder="1"/>
    </xf>
    <xf numFmtId="165" fontId="18" fillId="5" borderId="32" xfId="1" applyNumberFormat="1" applyFont="1" applyFill="1" applyBorder="1" applyAlignment="1">
      <alignment vertical="center" wrapText="1"/>
    </xf>
    <xf numFmtId="165" fontId="18" fillId="5" borderId="33" xfId="1" applyNumberFormat="1" applyFont="1" applyFill="1" applyBorder="1" applyAlignment="1">
      <alignment vertical="center" wrapText="1"/>
    </xf>
    <xf numFmtId="0" fontId="11" fillId="0" borderId="0" xfId="3" applyFont="1" applyAlignment="1">
      <alignment vertical="center"/>
    </xf>
    <xf numFmtId="168" fontId="11" fillId="4" borderId="28" xfId="14" applyNumberFormat="1" applyFont="1" applyFill="1" applyBorder="1" applyAlignment="1">
      <alignment horizontal="center" vertical="center"/>
    </xf>
    <xf numFmtId="168" fontId="11" fillId="4" borderId="31" xfId="14" applyNumberFormat="1" applyFont="1" applyFill="1" applyBorder="1" applyAlignment="1">
      <alignment horizontal="center" vertical="center"/>
    </xf>
    <xf numFmtId="3" fontId="18" fillId="0" borderId="29" xfId="12" applyNumberFormat="1" applyFont="1" applyFill="1" applyBorder="1" applyAlignment="1">
      <alignment horizontal="center" vertical="center"/>
    </xf>
    <xf numFmtId="167" fontId="11" fillId="4" borderId="0" xfId="14" applyNumberFormat="1" applyFont="1" applyFill="1" applyBorder="1" applyAlignment="1">
      <alignment horizontal="center" vertical="center"/>
    </xf>
    <xf numFmtId="167" fontId="16" fillId="4" borderId="0" xfId="14" applyNumberFormat="1" applyFont="1" applyFill="1" applyBorder="1" applyAlignment="1">
      <alignment horizontal="center" vertical="center"/>
    </xf>
    <xf numFmtId="167" fontId="16" fillId="4" borderId="11" xfId="14" applyNumberFormat="1" applyFont="1" applyFill="1" applyBorder="1" applyAlignment="1">
      <alignment horizontal="center" vertical="center"/>
    </xf>
    <xf numFmtId="167" fontId="16" fillId="4" borderId="12" xfId="14" applyNumberFormat="1" applyFont="1" applyFill="1" applyBorder="1" applyAlignment="1">
      <alignment horizontal="center" vertical="center"/>
    </xf>
    <xf numFmtId="167" fontId="11" fillId="4" borderId="11" xfId="14" applyNumberFormat="1" applyFont="1" applyFill="1" applyBorder="1" applyAlignment="1">
      <alignment horizontal="center" vertical="center"/>
    </xf>
    <xf numFmtId="167" fontId="11" fillId="4" borderId="12" xfId="14" applyNumberFormat="1" applyFont="1" applyFill="1" applyBorder="1" applyAlignment="1">
      <alignment horizontal="center" vertical="center"/>
    </xf>
    <xf numFmtId="165" fontId="18" fillId="0" borderId="15" xfId="1" applyNumberFormat="1" applyFont="1" applyBorder="1" applyAlignment="1">
      <alignment vertical="center" wrapText="1"/>
    </xf>
    <xf numFmtId="165" fontId="18" fillId="0" borderId="16" xfId="1" applyNumberFormat="1" applyFont="1" applyBorder="1" applyAlignment="1">
      <alignment vertical="center" wrapText="1"/>
    </xf>
    <xf numFmtId="165" fontId="18" fillId="0" borderId="17" xfId="1" applyNumberFormat="1" applyFont="1" applyBorder="1" applyAlignment="1">
      <alignment vertical="center" wrapText="1"/>
    </xf>
    <xf numFmtId="167" fontId="16" fillId="4" borderId="23" xfId="14" applyNumberFormat="1" applyFont="1" applyFill="1" applyBorder="1" applyAlignment="1">
      <alignment horizontal="center" vertical="center"/>
    </xf>
    <xf numFmtId="167" fontId="11" fillId="4" borderId="23" xfId="14" applyNumberFormat="1" applyFont="1" applyFill="1" applyBorder="1" applyAlignment="1">
      <alignment horizontal="center" vertical="center"/>
    </xf>
    <xf numFmtId="165" fontId="18" fillId="0" borderId="24" xfId="1" applyNumberFormat="1" applyFont="1" applyBorder="1" applyAlignment="1">
      <alignment vertical="center" wrapText="1"/>
    </xf>
    <xf numFmtId="167" fontId="11" fillId="4" borderId="31" xfId="14" applyNumberFormat="1" applyFont="1" applyFill="1" applyBorder="1" applyAlignment="1">
      <alignment horizontal="center" vertical="center"/>
    </xf>
    <xf numFmtId="167" fontId="11" fillId="4" borderId="28" xfId="14" applyNumberFormat="1" applyFont="1" applyFill="1" applyBorder="1" applyAlignment="1">
      <alignment horizontal="center" vertical="center"/>
    </xf>
    <xf numFmtId="167" fontId="11" fillId="4" borderId="34" xfId="14" applyNumberFormat="1" applyFont="1" applyFill="1" applyBorder="1" applyAlignment="1">
      <alignment horizontal="center" vertical="center"/>
    </xf>
    <xf numFmtId="168" fontId="11" fillId="4" borderId="34" xfId="14" applyNumberFormat="1" applyFont="1" applyFill="1" applyBorder="1" applyAlignment="1">
      <alignment horizontal="center" vertical="center"/>
    </xf>
    <xf numFmtId="0" fontId="7" fillId="0" borderId="0" xfId="20" applyFont="1" applyAlignment="1">
      <alignment horizontal="right" vertical="center" wrapText="1" readingOrder="2"/>
    </xf>
    <xf numFmtId="0" fontId="26" fillId="0" borderId="0" xfId="7" applyFont="1" applyAlignment="1">
      <alignment horizontal="left" vertical="center" readingOrder="1"/>
    </xf>
    <xf numFmtId="0" fontId="7" fillId="0" borderId="0" xfId="3" applyAlignment="1">
      <alignment horizontal="center" vertical="center"/>
    </xf>
    <xf numFmtId="0" fontId="7" fillId="0" borderId="0" xfId="7" applyAlignment="1">
      <alignment horizontal="center" vertical="center"/>
    </xf>
    <xf numFmtId="0" fontId="22" fillId="3" borderId="0" xfId="10" applyFont="1" applyFill="1" applyAlignment="1">
      <alignment vertical="center"/>
    </xf>
    <xf numFmtId="0" fontId="22" fillId="3" borderId="26" xfId="10" applyFont="1" applyFill="1" applyBorder="1" applyAlignment="1">
      <alignment vertical="center"/>
    </xf>
    <xf numFmtId="0" fontId="18" fillId="4" borderId="0" xfId="11" applyFont="1" applyFill="1" applyAlignment="1">
      <alignment horizontal="left" vertical="center" wrapText="1" indent="1"/>
    </xf>
    <xf numFmtId="0" fontId="11" fillId="4" borderId="0" xfId="11" applyFont="1" applyFill="1" applyAlignment="1">
      <alignment horizontal="left" vertical="center" wrapText="1" indent="1"/>
    </xf>
    <xf numFmtId="0" fontId="7" fillId="0" borderId="21" xfId="7" applyBorder="1" applyAlignment="1">
      <alignment wrapText="1"/>
    </xf>
    <xf numFmtId="0" fontId="16" fillId="0" borderId="21" xfId="7" applyFont="1" applyBorder="1" applyAlignment="1">
      <alignment horizontal="center" vertical="center"/>
    </xf>
    <xf numFmtId="0" fontId="16" fillId="0" borderId="21" xfId="7" applyFont="1" applyBorder="1" applyAlignment="1">
      <alignment wrapText="1" readingOrder="2"/>
    </xf>
    <xf numFmtId="0" fontId="11" fillId="0" borderId="0" xfId="7" applyFont="1" applyAlignment="1">
      <alignment vertical="center"/>
    </xf>
    <xf numFmtId="0" fontId="15" fillId="0" borderId="0" xfId="7" applyFont="1" applyAlignment="1">
      <alignment vertical="center"/>
    </xf>
    <xf numFmtId="0" fontId="16" fillId="0" borderId="26" xfId="3" applyFont="1" applyBorder="1" applyAlignment="1">
      <alignment vertical="center" readingOrder="2"/>
    </xf>
    <xf numFmtId="0" fontId="15" fillId="0" borderId="0" xfId="3" applyFont="1" applyAlignment="1">
      <alignment vertical="center"/>
    </xf>
    <xf numFmtId="0" fontId="22" fillId="0" borderId="0" xfId="7" applyFont="1" applyAlignment="1">
      <alignment horizontal="left" vertical="center" readingOrder="1"/>
    </xf>
    <xf numFmtId="0" fontId="15" fillId="3" borderId="0" xfId="7" applyFont="1" applyFill="1" applyAlignment="1">
      <alignment horizontal="center" readingOrder="2"/>
    </xf>
    <xf numFmtId="0" fontId="27" fillId="0" borderId="0" xfId="7" applyFont="1" applyAlignment="1">
      <alignment horizontal="right" vertical="center" wrapText="1"/>
    </xf>
    <xf numFmtId="0" fontId="28" fillId="0" borderId="0" xfId="7" applyFont="1" applyAlignment="1">
      <alignment horizontal="left" vertical="center" wrapText="1" readingOrder="1"/>
    </xf>
    <xf numFmtId="0" fontId="15" fillId="0" borderId="0" xfId="7" applyFont="1" applyAlignment="1">
      <alignment horizontal="center" readingOrder="2"/>
    </xf>
    <xf numFmtId="0" fontId="25" fillId="0" borderId="0" xfId="3" applyFont="1" applyAlignment="1">
      <alignment horizontal="center" vertical="center"/>
    </xf>
    <xf numFmtId="0" fontId="15" fillId="0" borderId="0" xfId="7" applyFont="1" applyAlignment="1">
      <alignment horizontal="center" vertical="center"/>
    </xf>
    <xf numFmtId="0" fontId="11" fillId="0" borderId="0" xfId="7" applyFont="1" applyAlignment="1">
      <alignment horizontal="center" vertical="center"/>
    </xf>
    <xf numFmtId="0" fontId="15" fillId="0" borderId="0" xfId="3" applyFont="1" applyAlignment="1">
      <alignment horizontal="center" vertical="center"/>
    </xf>
    <xf numFmtId="0" fontId="11" fillId="0" borderId="0" xfId="3" applyFont="1" applyAlignment="1">
      <alignment horizontal="center" vertical="center"/>
    </xf>
    <xf numFmtId="0" fontId="8" fillId="2" borderId="0" xfId="3" applyFont="1" applyFill="1" applyAlignment="1">
      <alignment horizontal="left" vertical="center" wrapText="1"/>
    </xf>
    <xf numFmtId="0" fontId="7" fillId="0" borderId="0" xfId="3" applyAlignment="1">
      <alignment horizontal="right" vertical="center" wrapText="1" indent="1"/>
    </xf>
    <xf numFmtId="0" fontId="16" fillId="0" borderId="0" xfId="3" applyFont="1" applyAlignment="1">
      <alignment horizontal="left" vertical="center" wrapText="1" indent="1"/>
    </xf>
    <xf numFmtId="0" fontId="5" fillId="0" borderId="0" xfId="4" applyFont="1" applyAlignment="1">
      <alignment horizontal="center" vertical="center"/>
    </xf>
    <xf numFmtId="0" fontId="14" fillId="0" borderId="0" xfId="5" applyFill="1" applyBorder="1" applyAlignment="1">
      <alignment horizontal="center" vertical="center" wrapText="1"/>
    </xf>
    <xf numFmtId="0" fontId="14" fillId="0" borderId="0" xfId="6" applyFont="1" applyFill="1" applyBorder="1" applyAlignment="1">
      <alignment horizontal="center" vertical="center" wrapText="1"/>
    </xf>
    <xf numFmtId="14" fontId="7" fillId="0" borderId="0" xfId="4" applyNumberFormat="1" applyFont="1" applyAlignment="1">
      <alignment horizontal="center" vertical="center" readingOrder="2"/>
    </xf>
    <xf numFmtId="0" fontId="8" fillId="2" borderId="0" xfId="3" applyFont="1" applyFill="1" applyAlignment="1">
      <alignment horizontal="left" vertical="center" wrapText="1" readingOrder="1"/>
    </xf>
    <xf numFmtId="0" fontId="16" fillId="0" borderId="0" xfId="4" applyFont="1" applyAlignment="1">
      <alignment horizontal="center" vertical="center" readingOrder="2"/>
    </xf>
    <xf numFmtId="0" fontId="22" fillId="0" borderId="21" xfId="7" applyFont="1" applyBorder="1" applyAlignment="1">
      <alignment horizontal="right" vertical="center" readingOrder="2"/>
    </xf>
    <xf numFmtId="0" fontId="22" fillId="0" borderId="0" xfId="7" applyFont="1" applyAlignment="1">
      <alignment horizontal="right" vertical="center" readingOrder="2"/>
    </xf>
    <xf numFmtId="0" fontId="19" fillId="4" borderId="18" xfId="11" applyFont="1" applyFill="1" applyBorder="1" applyAlignment="1">
      <alignment horizontal="right" vertical="center" wrapText="1"/>
    </xf>
    <xf numFmtId="0" fontId="15" fillId="4" borderId="19" xfId="11" applyFont="1" applyFill="1" applyBorder="1" applyAlignment="1">
      <alignment horizontal="right" vertical="center" wrapText="1"/>
    </xf>
    <xf numFmtId="0" fontId="8" fillId="2" borderId="3" xfId="11" applyFont="1" applyFill="1" applyBorder="1" applyAlignment="1">
      <alignment horizontal="center" vertical="center" wrapText="1"/>
    </xf>
    <xf numFmtId="0" fontId="9" fillId="2" borderId="3" xfId="11" applyFont="1" applyFill="1" applyBorder="1" applyAlignment="1">
      <alignment horizontal="center" vertical="center" wrapText="1"/>
    </xf>
    <xf numFmtId="0" fontId="8" fillId="2" borderId="4" xfId="11" applyFont="1" applyFill="1" applyBorder="1" applyAlignment="1">
      <alignment horizontal="center" vertical="center" wrapText="1"/>
    </xf>
    <xf numFmtId="0" fontId="8" fillId="2" borderId="5" xfId="11" applyFont="1" applyFill="1" applyBorder="1" applyAlignment="1">
      <alignment horizontal="center" vertical="center" wrapText="1"/>
    </xf>
    <xf numFmtId="0" fontId="8" fillId="2" borderId="6" xfId="11" applyFont="1" applyFill="1" applyBorder="1" applyAlignment="1">
      <alignment horizontal="center" vertical="center" wrapText="1"/>
    </xf>
    <xf numFmtId="0" fontId="8" fillId="2" borderId="7" xfId="11" applyFont="1" applyFill="1" applyBorder="1" applyAlignment="1">
      <alignment horizontal="center" vertical="center" wrapText="1"/>
    </xf>
    <xf numFmtId="0" fontId="8" fillId="2" borderId="8" xfId="11" applyFont="1" applyFill="1" applyBorder="1" applyAlignment="1">
      <alignment horizontal="center" vertical="center" wrapText="1"/>
    </xf>
    <xf numFmtId="0" fontId="22" fillId="3" borderId="26" xfId="10" applyFont="1" applyFill="1" applyBorder="1" applyAlignment="1">
      <alignment horizontal="center" vertical="center"/>
    </xf>
    <xf numFmtId="0" fontId="16" fillId="0" borderId="26" xfId="3" applyFont="1" applyBorder="1" applyAlignment="1">
      <alignment horizontal="center" vertical="center" readingOrder="2"/>
    </xf>
    <xf numFmtId="0" fontId="7" fillId="5" borderId="0" xfId="7" applyFill="1" applyAlignment="1">
      <alignment horizontal="center" vertical="center" wrapText="1" readingOrder="2"/>
    </xf>
    <xf numFmtId="0" fontId="7" fillId="0" borderId="0" xfId="7" applyFill="1" applyAlignment="1">
      <alignment vertical="center" wrapText="1" readingOrder="2"/>
    </xf>
    <xf numFmtId="0" fontId="7" fillId="0" borderId="0" xfId="3" applyAlignment="1">
      <alignment horizontal="center" vertical="center"/>
    </xf>
  </cellXfs>
  <cellStyles count="23">
    <cellStyle name="=C:\WINNT35\SYSTEM32\COMMAND.COM" xfId="19" xr:uid="{BFA1522E-A751-476C-A592-C6DD46227D44}"/>
    <cellStyle name="Comma" xfId="1" builtinId="3"/>
    <cellStyle name="Comma 2" xfId="14" xr:uid="{12C8B164-130B-40BB-AD9B-62F9C07678E1}"/>
    <cellStyle name="Comma 2 2" xfId="12" xr:uid="{E8B838F3-7EF9-4710-9AD8-EF692AE8E560}"/>
    <cellStyle name="Comma 2 3" xfId="22" xr:uid="{D668BBF3-605B-48A1-84BE-3CCE7DC4586A}"/>
    <cellStyle name="Comma 3" xfId="18" xr:uid="{05893AAD-0759-41C6-B4D9-F896E6C60FB4}"/>
    <cellStyle name="Hyperlink 2" xfId="6" xr:uid="{C9E44E67-FD1D-4049-BCF9-3DCC2412E6A9}"/>
    <cellStyle name="Hyperlink 3" xfId="5" xr:uid="{49DDD457-9E90-4A93-B6AD-AC81BB03D782}"/>
    <cellStyle name="Normal" xfId="0" builtinId="0"/>
    <cellStyle name="Normal 13" xfId="20" xr:uid="{1CB41D72-04BD-4FDD-ABD9-C44FF5ED18F6}"/>
    <cellStyle name="Normal 14" xfId="7" xr:uid="{87375210-0F75-4CD2-9388-320986739A50}"/>
    <cellStyle name="Normal 2 2 2 2" xfId="3" xr:uid="{32676EC2-B3E3-4B93-8108-517729612978}"/>
    <cellStyle name="Normal 3" xfId="11" xr:uid="{02670CF2-B5EB-4205-9562-DA9082A43181}"/>
    <cellStyle name="Normal 4" xfId="16" xr:uid="{0D8BD523-4FE0-46B4-87CF-55D217651550}"/>
    <cellStyle name="Normal 4 2" xfId="9" xr:uid="{AC986561-70FC-4C7E-AE70-B28178369A6A}"/>
    <cellStyle name="Normal 5" xfId="13" xr:uid="{497EBB8E-F83B-4CD2-91E1-A9CBB0C434BB}"/>
    <cellStyle name="Normal 5 2" xfId="21" xr:uid="{F328470C-1752-45BE-96C6-FC48139E4032}"/>
    <cellStyle name="Normal 6 2" xfId="10" xr:uid="{EC5995F9-5462-4D14-AC04-0879583D3D3F}"/>
    <cellStyle name="Normal 6 3" xfId="8" xr:uid="{562EC352-00D4-43A3-8F67-BE26C52C0E79}"/>
    <cellStyle name="Normal 7 2" xfId="2" xr:uid="{1D9B1D54-9ED1-4DFC-B8CD-51F17C2A6631}"/>
    <cellStyle name="Normal 9 2" xfId="4" xr:uid="{3B4B8B68-468F-4538-8604-71C80F5AD438}"/>
    <cellStyle name="Percent 2" xfId="15" xr:uid="{7FF40271-696D-400C-AAED-5927704FA5E6}"/>
    <cellStyle name="Percent 3" xfId="17" xr:uid="{5E4F5313-7BE4-4D78-A5AC-876EDC58798C}"/>
  </cellStyles>
  <dxfs count="39">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B68A35"/>
      <color rgb="FFB68A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 (جاري) حسب القطاعات </a:t>
            </a:r>
            <a:r>
              <a:rPr lang="ar-AE" sz="11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v>قطاع المشروعات غير المالية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1E02-45E7-A867-FBA511BE8446}"/>
            </c:ext>
          </c:extLst>
        </c:ser>
        <c:ser>
          <c:idx val="1"/>
          <c:order val="1"/>
          <c:tx>
            <c:v>التعليم</c:v>
          </c:tx>
          <c:spPr>
            <a:solidFill>
              <a:srgbClr val="7030A0"/>
            </a:solidFill>
          </c:spPr>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1E02-45E7-A867-FBA511BE8446}"/>
            </c:ext>
          </c:extLst>
        </c:ser>
        <c:ser>
          <c:idx val="2"/>
          <c:order val="2"/>
          <c:tx>
            <c:v>أنشطة الأسرالمعيشية كصاحب عمل</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1E02-45E7-A867-FBA511BE8446}"/>
            </c:ext>
          </c:extLst>
        </c:ser>
        <c:ser>
          <c:idx val="3"/>
          <c:order val="3"/>
          <c:tx>
            <c:v>**تقديرات أولية </c:v>
          </c:tx>
          <c:spPr>
            <a:solidFill>
              <a:schemeClr val="accent2">
                <a:lumMod val="75000"/>
              </a:schemeClr>
            </a:solidFill>
          </c:spPr>
          <c:invertIfNegative val="0"/>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3-1E02-45E7-A867-FBA511BE8446}"/>
            </c:ext>
          </c:extLst>
        </c:ser>
        <c:dLbls>
          <c:showLegendKey val="0"/>
          <c:showVal val="0"/>
          <c:showCatName val="0"/>
          <c:showSerName val="0"/>
          <c:showPercent val="0"/>
          <c:showBubbleSize val="0"/>
        </c:dLbls>
        <c:gapWidth val="75"/>
        <c:overlap val="-25"/>
        <c:axId val="-1435601152"/>
        <c:axId val="-1435602240"/>
      </c:barChart>
      <c:catAx>
        <c:axId val="-1435601152"/>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2240"/>
        <c:crosses val="autoZero"/>
        <c:auto val="1"/>
        <c:lblAlgn val="ctr"/>
        <c:lblOffset val="100"/>
        <c:noMultiLvlLbl val="0"/>
      </c:catAx>
      <c:valAx>
        <c:axId val="-1435602240"/>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152"/>
        <c:crosses val="autoZero"/>
        <c:crossBetween val="between"/>
      </c:valAx>
      <c:spPr>
        <a:gradFill flip="none" rotWithShape="1">
          <a:gsLst>
            <a:gs pos="0">
              <a:srgbClr val="5E9EFF"/>
            </a:gs>
            <a:gs pos="39999">
              <a:srgbClr val="85C2FF"/>
            </a:gs>
            <a:gs pos="70000">
              <a:srgbClr val="C4D6EB"/>
            </a:gs>
            <a:gs pos="100000">
              <a:srgbClr val="FFEBFA"/>
            </a:gs>
          </a:gsLst>
          <a:lin ang="162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2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 (جاري) حسب القطاعات </a:t>
            </a:r>
            <a:r>
              <a:rPr lang="ar-AE" sz="11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v>قطاع المشروعات غير المالية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1755-401F-9B4C-7754AC2332D4}"/>
            </c:ext>
          </c:extLst>
        </c:ser>
        <c:ser>
          <c:idx val="1"/>
          <c:order val="1"/>
          <c:tx>
            <c:v>التعليم</c:v>
          </c:tx>
          <c:spPr>
            <a:solidFill>
              <a:srgbClr val="7030A0"/>
            </a:solidFill>
          </c:spPr>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1755-401F-9B4C-7754AC2332D4}"/>
            </c:ext>
          </c:extLst>
        </c:ser>
        <c:ser>
          <c:idx val="2"/>
          <c:order val="2"/>
          <c:tx>
            <c:v>أنشطة الأسرالمعيشية كصاحب عمل</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1755-401F-9B4C-7754AC2332D4}"/>
            </c:ext>
          </c:extLst>
        </c:ser>
        <c:ser>
          <c:idx val="3"/>
          <c:order val="3"/>
          <c:tx>
            <c:v>**تقديرات أولية </c:v>
          </c:tx>
          <c:spPr>
            <a:solidFill>
              <a:schemeClr val="accent2">
                <a:lumMod val="75000"/>
              </a:schemeClr>
            </a:solidFill>
          </c:spPr>
          <c:invertIfNegative val="0"/>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3-1755-401F-9B4C-7754AC2332D4}"/>
            </c:ext>
          </c:extLst>
        </c:ser>
        <c:dLbls>
          <c:showLegendKey val="0"/>
          <c:showVal val="0"/>
          <c:showCatName val="0"/>
          <c:showSerName val="0"/>
          <c:showPercent val="0"/>
          <c:showBubbleSize val="0"/>
        </c:dLbls>
        <c:gapWidth val="75"/>
        <c:overlap val="-25"/>
        <c:axId val="-1435601152"/>
        <c:axId val="-1435602240"/>
      </c:barChart>
      <c:catAx>
        <c:axId val="-1435601152"/>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2240"/>
        <c:crosses val="autoZero"/>
        <c:auto val="1"/>
        <c:lblAlgn val="ctr"/>
        <c:lblOffset val="100"/>
        <c:noMultiLvlLbl val="0"/>
      </c:catAx>
      <c:valAx>
        <c:axId val="-1435602240"/>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152"/>
        <c:crosses val="autoZero"/>
        <c:crossBetween val="between"/>
      </c:valAx>
      <c:spPr>
        <a:gradFill flip="none" rotWithShape="1">
          <a:gsLst>
            <a:gs pos="0">
              <a:srgbClr val="5E9EFF"/>
            </a:gs>
            <a:gs pos="39999">
              <a:srgbClr val="85C2FF"/>
            </a:gs>
            <a:gs pos="70000">
              <a:srgbClr val="C4D6EB"/>
            </a:gs>
            <a:gs pos="100000">
              <a:srgbClr val="FFEBFA"/>
            </a:gs>
          </a:gsLst>
          <a:lin ang="162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2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CAFF-46D3-9CB8-6A1A6F7EDF7D}"/>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CAFF-46D3-9CB8-6A1A6F7EDF7D}"/>
            </c:ext>
          </c:extLst>
        </c:ser>
        <c:ser>
          <c:idx val="2"/>
          <c:order val="2"/>
          <c:tx>
            <c:v>الصناعات التحويلية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CAFF-46D3-9CB8-6A1A6F7EDF7D}"/>
            </c:ext>
          </c:extLst>
        </c:ser>
        <c:dLbls>
          <c:showLegendKey val="0"/>
          <c:showVal val="0"/>
          <c:showCatName val="0"/>
          <c:showSerName val="0"/>
          <c:showPercent val="0"/>
          <c:showBubbleSize val="0"/>
        </c:dLbls>
        <c:gapWidth val="75"/>
        <c:overlap val="-25"/>
        <c:axId val="-1435599520"/>
        <c:axId val="-1435601696"/>
      </c:barChart>
      <c:catAx>
        <c:axId val="-14355995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696"/>
        <c:crosses val="autoZero"/>
        <c:auto val="1"/>
        <c:lblAlgn val="ctr"/>
        <c:lblOffset val="100"/>
        <c:noMultiLvlLbl val="0"/>
      </c:catAx>
      <c:valAx>
        <c:axId val="-143560169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599520"/>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13"/>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strLit>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0-786B-48FF-BCC4-CB8B33F9505F}"/>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21B1-4E69-80F3-78D63B790442}"/>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21B1-4E69-80F3-78D63B790442}"/>
            </c:ext>
          </c:extLst>
        </c:ser>
        <c:ser>
          <c:idx val="2"/>
          <c:order val="2"/>
          <c:tx>
            <c:v>الصناعات التحويلية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21B1-4E69-80F3-78D63B790442}"/>
            </c:ext>
          </c:extLst>
        </c:ser>
        <c:dLbls>
          <c:showLegendKey val="0"/>
          <c:showVal val="0"/>
          <c:showCatName val="0"/>
          <c:showSerName val="0"/>
          <c:showPercent val="0"/>
          <c:showBubbleSize val="0"/>
        </c:dLbls>
        <c:gapWidth val="75"/>
        <c:overlap val="-25"/>
        <c:axId val="-1435599520"/>
        <c:axId val="-1435601696"/>
      </c:barChart>
      <c:catAx>
        <c:axId val="-14355995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696"/>
        <c:crosses val="autoZero"/>
        <c:auto val="1"/>
        <c:lblAlgn val="ctr"/>
        <c:lblOffset val="100"/>
        <c:noMultiLvlLbl val="0"/>
      </c:catAx>
      <c:valAx>
        <c:axId val="-143560169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599520"/>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13"/>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strLit>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0-11D7-4215-B4BD-0B05DAC340AF}"/>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2B24-4221-A0AE-EFD189A98C2B}"/>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2B24-4221-A0AE-EFD189A98C2B}"/>
            </c:ext>
          </c:extLst>
        </c:ser>
        <c:ser>
          <c:idx val="2"/>
          <c:order val="2"/>
          <c:tx>
            <c:v>الصناعات التحويلية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2B24-4221-A0AE-EFD189A98C2B}"/>
            </c:ext>
          </c:extLst>
        </c:ser>
        <c:dLbls>
          <c:showLegendKey val="0"/>
          <c:showVal val="0"/>
          <c:showCatName val="0"/>
          <c:showSerName val="0"/>
          <c:showPercent val="0"/>
          <c:showBubbleSize val="0"/>
        </c:dLbls>
        <c:gapWidth val="75"/>
        <c:overlap val="-25"/>
        <c:axId val="-1435599520"/>
        <c:axId val="-1435601696"/>
      </c:barChart>
      <c:catAx>
        <c:axId val="-14355995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696"/>
        <c:crosses val="autoZero"/>
        <c:auto val="1"/>
        <c:lblAlgn val="ctr"/>
        <c:lblOffset val="100"/>
        <c:noMultiLvlLbl val="0"/>
      </c:catAx>
      <c:valAx>
        <c:axId val="-143560169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599520"/>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13"/>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strLit>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0-1E80-41D8-8EFA-F4FB94B3015F}"/>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158D-4EB8-AF89-B20D38836E67}"/>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158D-4EB8-AF89-B20D38836E67}"/>
            </c:ext>
          </c:extLst>
        </c:ser>
        <c:ser>
          <c:idx val="2"/>
          <c:order val="2"/>
          <c:tx>
            <c:v>الصناعات التحويلية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158D-4EB8-AF89-B20D38836E67}"/>
            </c:ext>
          </c:extLst>
        </c:ser>
        <c:dLbls>
          <c:showLegendKey val="0"/>
          <c:showVal val="0"/>
          <c:showCatName val="0"/>
          <c:showSerName val="0"/>
          <c:showPercent val="0"/>
          <c:showBubbleSize val="0"/>
        </c:dLbls>
        <c:gapWidth val="75"/>
        <c:overlap val="-25"/>
        <c:axId val="-1435599520"/>
        <c:axId val="-1435601696"/>
      </c:barChart>
      <c:catAx>
        <c:axId val="-14355995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696"/>
        <c:crosses val="autoZero"/>
        <c:auto val="1"/>
        <c:lblAlgn val="ctr"/>
        <c:lblOffset val="100"/>
        <c:noMultiLvlLbl val="0"/>
      </c:catAx>
      <c:valAx>
        <c:axId val="-143560169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599520"/>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13"/>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strLit>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0-DFFB-4646-9287-B22E9861864E}"/>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9628-49BD-9721-E4E000002D78}"/>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9628-49BD-9721-E4E000002D78}"/>
            </c:ext>
          </c:extLst>
        </c:ser>
        <c:ser>
          <c:idx val="2"/>
          <c:order val="2"/>
          <c:tx>
            <c:v>الصناعات التحويلية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9628-49BD-9721-E4E000002D78}"/>
            </c:ext>
          </c:extLst>
        </c:ser>
        <c:dLbls>
          <c:showLegendKey val="0"/>
          <c:showVal val="0"/>
          <c:showCatName val="0"/>
          <c:showSerName val="0"/>
          <c:showPercent val="0"/>
          <c:showBubbleSize val="0"/>
        </c:dLbls>
        <c:gapWidth val="75"/>
        <c:overlap val="-25"/>
        <c:axId val="-1435599520"/>
        <c:axId val="-1435601696"/>
      </c:barChart>
      <c:catAx>
        <c:axId val="-14355995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696"/>
        <c:crosses val="autoZero"/>
        <c:auto val="1"/>
        <c:lblAlgn val="ctr"/>
        <c:lblOffset val="100"/>
        <c:noMultiLvlLbl val="0"/>
      </c:catAx>
      <c:valAx>
        <c:axId val="-143560169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599520"/>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13"/>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strLit>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0-4BE5-4B2D-81F0-C8E5DAF970A8}"/>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7309-45DC-BC77-CD3B3569F988}"/>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7309-45DC-BC77-CD3B3569F988}"/>
            </c:ext>
          </c:extLst>
        </c:ser>
        <c:ser>
          <c:idx val="2"/>
          <c:order val="2"/>
          <c:tx>
            <c:v>الصناعات التحويلية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7309-45DC-BC77-CD3B3569F988}"/>
            </c:ext>
          </c:extLst>
        </c:ser>
        <c:dLbls>
          <c:showLegendKey val="0"/>
          <c:showVal val="0"/>
          <c:showCatName val="0"/>
          <c:showSerName val="0"/>
          <c:showPercent val="0"/>
          <c:showBubbleSize val="0"/>
        </c:dLbls>
        <c:gapWidth val="75"/>
        <c:overlap val="-25"/>
        <c:axId val="-1435599520"/>
        <c:axId val="-1435601696"/>
      </c:barChart>
      <c:catAx>
        <c:axId val="-14355995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696"/>
        <c:crosses val="autoZero"/>
        <c:auto val="1"/>
        <c:lblAlgn val="ctr"/>
        <c:lblOffset val="100"/>
        <c:noMultiLvlLbl val="0"/>
      </c:catAx>
      <c:valAx>
        <c:axId val="-143560169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599520"/>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13"/>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strLit>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0-809B-41D9-965C-698FDD9D8F0E}"/>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7ACE-42BF-A154-53BE33E00FDB}"/>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7ACE-42BF-A154-53BE33E00FDB}"/>
            </c:ext>
          </c:extLst>
        </c:ser>
        <c:ser>
          <c:idx val="2"/>
          <c:order val="2"/>
          <c:tx>
            <c:v>الصناعات التحويلية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7ACE-42BF-A154-53BE33E00FDB}"/>
            </c:ext>
          </c:extLst>
        </c:ser>
        <c:dLbls>
          <c:showLegendKey val="0"/>
          <c:showVal val="0"/>
          <c:showCatName val="0"/>
          <c:showSerName val="0"/>
          <c:showPercent val="0"/>
          <c:showBubbleSize val="0"/>
        </c:dLbls>
        <c:gapWidth val="75"/>
        <c:overlap val="-25"/>
        <c:axId val="-1435599520"/>
        <c:axId val="-1435601696"/>
      </c:barChart>
      <c:catAx>
        <c:axId val="-14355995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696"/>
        <c:crosses val="autoZero"/>
        <c:auto val="1"/>
        <c:lblAlgn val="ctr"/>
        <c:lblOffset val="100"/>
        <c:noMultiLvlLbl val="0"/>
      </c:catAx>
      <c:valAx>
        <c:axId val="-143560169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599520"/>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13"/>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strLit>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0-36C6-4E7A-AEB8-E1B52763FEB5}"/>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22FA-4D11-A35D-0F07A9BBEBD8}"/>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22FA-4D11-A35D-0F07A9BBEBD8}"/>
            </c:ext>
          </c:extLst>
        </c:ser>
        <c:ser>
          <c:idx val="2"/>
          <c:order val="2"/>
          <c:tx>
            <c:v>الصناعات التحويلية</c:v>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22FA-4D11-A35D-0F07A9BBEBD8}"/>
            </c:ext>
          </c:extLst>
        </c:ser>
        <c:dLbls>
          <c:showLegendKey val="0"/>
          <c:showVal val="0"/>
          <c:showCatName val="0"/>
          <c:showSerName val="0"/>
          <c:showPercent val="0"/>
          <c:showBubbleSize val="0"/>
        </c:dLbls>
        <c:gapWidth val="75"/>
        <c:overlap val="-25"/>
        <c:axId val="-1435599520"/>
        <c:axId val="-1435601696"/>
      </c:barChart>
      <c:catAx>
        <c:axId val="-14355995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601696"/>
        <c:crosses val="autoZero"/>
        <c:auto val="1"/>
        <c:lblAlgn val="ctr"/>
        <c:lblOffset val="100"/>
        <c:noMultiLvlLbl val="0"/>
      </c:catAx>
      <c:valAx>
        <c:axId val="-143560169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1435599520"/>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13"/>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strLit>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0-D06D-4B73-A037-F9D56CBAA845}"/>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jpeg"/><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10" Type="http://schemas.openxmlformats.org/officeDocument/2006/relationships/image" Target="../media/image3.jpeg"/><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oneCellAnchor>
    <xdr:from>
      <xdr:col>1</xdr:col>
      <xdr:colOff>3305278</xdr:colOff>
      <xdr:row>11</xdr:row>
      <xdr:rowOff>0</xdr:rowOff>
    </xdr:from>
    <xdr:ext cx="184731" cy="264560"/>
    <xdr:sp macro="" textlink="">
      <xdr:nvSpPr>
        <xdr:cNvPr id="2" name="TextBox 1">
          <a:extLst>
            <a:ext uri="{FF2B5EF4-FFF2-40B4-BE49-F238E27FC236}">
              <a16:creationId xmlns:a16="http://schemas.microsoft.com/office/drawing/2014/main" id="{13054CF7-1DC7-439C-B508-D84892545BE1}"/>
            </a:ext>
          </a:extLst>
        </xdr:cNvPr>
        <xdr:cNvSpPr txBox="1"/>
      </xdr:nvSpPr>
      <xdr:spPr>
        <a:xfrm>
          <a:off x="10489768151" y="41168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3</xdr:col>
      <xdr:colOff>3305278</xdr:colOff>
      <xdr:row>11</xdr:row>
      <xdr:rowOff>0</xdr:rowOff>
    </xdr:from>
    <xdr:ext cx="184731" cy="264560"/>
    <xdr:sp macro="" textlink="">
      <xdr:nvSpPr>
        <xdr:cNvPr id="3" name="TextBox 2">
          <a:extLst>
            <a:ext uri="{FF2B5EF4-FFF2-40B4-BE49-F238E27FC236}">
              <a16:creationId xmlns:a16="http://schemas.microsoft.com/office/drawing/2014/main" id="{514F0B00-7A80-42A4-9FB5-EA88462AFA2B}"/>
            </a:ext>
          </a:extLst>
        </xdr:cNvPr>
        <xdr:cNvSpPr txBox="1"/>
      </xdr:nvSpPr>
      <xdr:spPr>
        <a:xfrm>
          <a:off x="10485318071" y="41168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1</xdr:col>
      <xdr:colOff>3305278</xdr:colOff>
      <xdr:row>11</xdr:row>
      <xdr:rowOff>0</xdr:rowOff>
    </xdr:from>
    <xdr:ext cx="184731" cy="264560"/>
    <xdr:sp macro="" textlink="">
      <xdr:nvSpPr>
        <xdr:cNvPr id="5" name="TextBox 4">
          <a:extLst>
            <a:ext uri="{FF2B5EF4-FFF2-40B4-BE49-F238E27FC236}">
              <a16:creationId xmlns:a16="http://schemas.microsoft.com/office/drawing/2014/main" id="{2611D390-71AE-4034-B387-4A6EE0844A43}"/>
            </a:ext>
          </a:extLst>
        </xdr:cNvPr>
        <xdr:cNvSpPr txBox="1"/>
      </xdr:nvSpPr>
      <xdr:spPr>
        <a:xfrm>
          <a:off x="10489768151" y="41168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3</xdr:col>
      <xdr:colOff>3305278</xdr:colOff>
      <xdr:row>11</xdr:row>
      <xdr:rowOff>0</xdr:rowOff>
    </xdr:from>
    <xdr:ext cx="184731" cy="264560"/>
    <xdr:sp macro="" textlink="">
      <xdr:nvSpPr>
        <xdr:cNvPr id="6" name="TextBox 5">
          <a:extLst>
            <a:ext uri="{FF2B5EF4-FFF2-40B4-BE49-F238E27FC236}">
              <a16:creationId xmlns:a16="http://schemas.microsoft.com/office/drawing/2014/main" id="{849E2F3F-0D17-4196-8AFA-4470AFB9D171}"/>
            </a:ext>
          </a:extLst>
        </xdr:cNvPr>
        <xdr:cNvSpPr txBox="1"/>
      </xdr:nvSpPr>
      <xdr:spPr>
        <a:xfrm>
          <a:off x="10485318071" y="41168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1</xdr:col>
      <xdr:colOff>3305278</xdr:colOff>
      <xdr:row>11</xdr:row>
      <xdr:rowOff>0</xdr:rowOff>
    </xdr:from>
    <xdr:ext cx="184731" cy="264560"/>
    <xdr:sp macro="" textlink="">
      <xdr:nvSpPr>
        <xdr:cNvPr id="7" name="TextBox 6">
          <a:extLst>
            <a:ext uri="{FF2B5EF4-FFF2-40B4-BE49-F238E27FC236}">
              <a16:creationId xmlns:a16="http://schemas.microsoft.com/office/drawing/2014/main" id="{FADEB191-4547-4BDE-BEDE-AACD4155FBF8}"/>
            </a:ext>
          </a:extLst>
        </xdr:cNvPr>
        <xdr:cNvSpPr txBox="1"/>
      </xdr:nvSpPr>
      <xdr:spPr>
        <a:xfrm>
          <a:off x="10489768151" y="41168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3</xdr:col>
      <xdr:colOff>3305278</xdr:colOff>
      <xdr:row>11</xdr:row>
      <xdr:rowOff>0</xdr:rowOff>
    </xdr:from>
    <xdr:ext cx="184731" cy="264560"/>
    <xdr:sp macro="" textlink="">
      <xdr:nvSpPr>
        <xdr:cNvPr id="8" name="TextBox 7">
          <a:extLst>
            <a:ext uri="{FF2B5EF4-FFF2-40B4-BE49-F238E27FC236}">
              <a16:creationId xmlns:a16="http://schemas.microsoft.com/office/drawing/2014/main" id="{9D860F40-CC8D-4FAE-AB95-CAACA36ECEED}"/>
            </a:ext>
          </a:extLst>
        </xdr:cNvPr>
        <xdr:cNvSpPr txBox="1"/>
      </xdr:nvSpPr>
      <xdr:spPr>
        <a:xfrm>
          <a:off x="10485318071" y="41168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1</xdr:col>
      <xdr:colOff>3305278</xdr:colOff>
      <xdr:row>11</xdr:row>
      <xdr:rowOff>0</xdr:rowOff>
    </xdr:from>
    <xdr:ext cx="184731" cy="264560"/>
    <xdr:sp macro="" textlink="">
      <xdr:nvSpPr>
        <xdr:cNvPr id="9" name="TextBox 8">
          <a:extLst>
            <a:ext uri="{FF2B5EF4-FFF2-40B4-BE49-F238E27FC236}">
              <a16:creationId xmlns:a16="http://schemas.microsoft.com/office/drawing/2014/main" id="{FDEB0CDC-80BB-4679-8719-0F205917E174}"/>
            </a:ext>
          </a:extLst>
        </xdr:cNvPr>
        <xdr:cNvSpPr txBox="1"/>
      </xdr:nvSpPr>
      <xdr:spPr>
        <a:xfrm>
          <a:off x="1014565466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1</xdr:col>
      <xdr:colOff>3305278</xdr:colOff>
      <xdr:row>11</xdr:row>
      <xdr:rowOff>0</xdr:rowOff>
    </xdr:from>
    <xdr:ext cx="184731" cy="264560"/>
    <xdr:sp macro="" textlink="">
      <xdr:nvSpPr>
        <xdr:cNvPr id="10" name="TextBox 9">
          <a:extLst>
            <a:ext uri="{FF2B5EF4-FFF2-40B4-BE49-F238E27FC236}">
              <a16:creationId xmlns:a16="http://schemas.microsoft.com/office/drawing/2014/main" id="{9F0B588D-139E-41CE-A551-905E30F52075}"/>
            </a:ext>
          </a:extLst>
        </xdr:cNvPr>
        <xdr:cNvSpPr txBox="1"/>
      </xdr:nvSpPr>
      <xdr:spPr>
        <a:xfrm>
          <a:off x="1014565466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1</xdr:col>
      <xdr:colOff>3305278</xdr:colOff>
      <xdr:row>11</xdr:row>
      <xdr:rowOff>0</xdr:rowOff>
    </xdr:from>
    <xdr:ext cx="184731" cy="264560"/>
    <xdr:sp macro="" textlink="">
      <xdr:nvSpPr>
        <xdr:cNvPr id="11" name="TextBox 10">
          <a:extLst>
            <a:ext uri="{FF2B5EF4-FFF2-40B4-BE49-F238E27FC236}">
              <a16:creationId xmlns:a16="http://schemas.microsoft.com/office/drawing/2014/main" id="{206A4F71-6F18-43E9-A765-FC3B5B3F6BDB}"/>
            </a:ext>
          </a:extLst>
        </xdr:cNvPr>
        <xdr:cNvSpPr txBox="1"/>
      </xdr:nvSpPr>
      <xdr:spPr>
        <a:xfrm>
          <a:off x="1014565466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1</xdr:col>
      <xdr:colOff>3305278</xdr:colOff>
      <xdr:row>11</xdr:row>
      <xdr:rowOff>0</xdr:rowOff>
    </xdr:from>
    <xdr:ext cx="184731" cy="264560"/>
    <xdr:sp macro="" textlink="">
      <xdr:nvSpPr>
        <xdr:cNvPr id="12" name="TextBox 11">
          <a:extLst>
            <a:ext uri="{FF2B5EF4-FFF2-40B4-BE49-F238E27FC236}">
              <a16:creationId xmlns:a16="http://schemas.microsoft.com/office/drawing/2014/main" id="{47C921CC-DC50-479D-94D9-40C62B730DE2}"/>
            </a:ext>
          </a:extLst>
        </xdr:cNvPr>
        <xdr:cNvSpPr txBox="1"/>
      </xdr:nvSpPr>
      <xdr:spPr>
        <a:xfrm>
          <a:off x="1014565466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1</xdr:col>
      <xdr:colOff>3305278</xdr:colOff>
      <xdr:row>11</xdr:row>
      <xdr:rowOff>0</xdr:rowOff>
    </xdr:from>
    <xdr:ext cx="184731" cy="264560"/>
    <xdr:sp macro="" textlink="">
      <xdr:nvSpPr>
        <xdr:cNvPr id="13" name="TextBox 12">
          <a:extLst>
            <a:ext uri="{FF2B5EF4-FFF2-40B4-BE49-F238E27FC236}">
              <a16:creationId xmlns:a16="http://schemas.microsoft.com/office/drawing/2014/main" id="{6D2BA870-6ABE-4FAE-812B-FF112B7E8B7D}"/>
            </a:ext>
          </a:extLst>
        </xdr:cNvPr>
        <xdr:cNvSpPr txBox="1"/>
      </xdr:nvSpPr>
      <xdr:spPr>
        <a:xfrm>
          <a:off x="1014565466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1</xdr:col>
      <xdr:colOff>3305278</xdr:colOff>
      <xdr:row>11</xdr:row>
      <xdr:rowOff>0</xdr:rowOff>
    </xdr:from>
    <xdr:ext cx="184731" cy="264560"/>
    <xdr:sp macro="" textlink="">
      <xdr:nvSpPr>
        <xdr:cNvPr id="14" name="TextBox 13">
          <a:extLst>
            <a:ext uri="{FF2B5EF4-FFF2-40B4-BE49-F238E27FC236}">
              <a16:creationId xmlns:a16="http://schemas.microsoft.com/office/drawing/2014/main" id="{F9E4889A-F69B-41BB-93B7-714AF136F575}"/>
            </a:ext>
          </a:extLst>
        </xdr:cNvPr>
        <xdr:cNvSpPr txBox="1"/>
      </xdr:nvSpPr>
      <xdr:spPr>
        <a:xfrm>
          <a:off x="1014565466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3</xdr:col>
      <xdr:colOff>3305278</xdr:colOff>
      <xdr:row>11</xdr:row>
      <xdr:rowOff>0</xdr:rowOff>
    </xdr:from>
    <xdr:ext cx="184731" cy="264560"/>
    <xdr:sp macro="" textlink="">
      <xdr:nvSpPr>
        <xdr:cNvPr id="15" name="TextBox 14">
          <a:extLst>
            <a:ext uri="{FF2B5EF4-FFF2-40B4-BE49-F238E27FC236}">
              <a16:creationId xmlns:a16="http://schemas.microsoft.com/office/drawing/2014/main" id="{AE5503A4-C909-43D6-BE26-5ED4C7F57506}"/>
            </a:ext>
          </a:extLst>
        </xdr:cNvPr>
        <xdr:cNvSpPr txBox="1"/>
      </xdr:nvSpPr>
      <xdr:spPr>
        <a:xfrm>
          <a:off x="1014133031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3</xdr:col>
      <xdr:colOff>3305278</xdr:colOff>
      <xdr:row>11</xdr:row>
      <xdr:rowOff>0</xdr:rowOff>
    </xdr:from>
    <xdr:ext cx="184731" cy="264560"/>
    <xdr:sp macro="" textlink="">
      <xdr:nvSpPr>
        <xdr:cNvPr id="16" name="TextBox 15">
          <a:extLst>
            <a:ext uri="{FF2B5EF4-FFF2-40B4-BE49-F238E27FC236}">
              <a16:creationId xmlns:a16="http://schemas.microsoft.com/office/drawing/2014/main" id="{E06A5EBA-00DE-419C-BD84-DB01E2F8AAE9}"/>
            </a:ext>
          </a:extLst>
        </xdr:cNvPr>
        <xdr:cNvSpPr txBox="1"/>
      </xdr:nvSpPr>
      <xdr:spPr>
        <a:xfrm>
          <a:off x="1014133031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3</xdr:col>
      <xdr:colOff>3305278</xdr:colOff>
      <xdr:row>11</xdr:row>
      <xdr:rowOff>0</xdr:rowOff>
    </xdr:from>
    <xdr:ext cx="184731" cy="264560"/>
    <xdr:sp macro="" textlink="">
      <xdr:nvSpPr>
        <xdr:cNvPr id="18" name="TextBox 17">
          <a:extLst>
            <a:ext uri="{FF2B5EF4-FFF2-40B4-BE49-F238E27FC236}">
              <a16:creationId xmlns:a16="http://schemas.microsoft.com/office/drawing/2014/main" id="{0FA87177-A4E1-42A9-90FF-06344CA0E143}"/>
            </a:ext>
          </a:extLst>
        </xdr:cNvPr>
        <xdr:cNvSpPr txBox="1"/>
      </xdr:nvSpPr>
      <xdr:spPr>
        <a:xfrm>
          <a:off x="1014133031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3</xdr:col>
      <xdr:colOff>3305278</xdr:colOff>
      <xdr:row>11</xdr:row>
      <xdr:rowOff>0</xdr:rowOff>
    </xdr:from>
    <xdr:ext cx="184731" cy="264560"/>
    <xdr:sp macro="" textlink="">
      <xdr:nvSpPr>
        <xdr:cNvPr id="19" name="TextBox 18">
          <a:extLst>
            <a:ext uri="{FF2B5EF4-FFF2-40B4-BE49-F238E27FC236}">
              <a16:creationId xmlns:a16="http://schemas.microsoft.com/office/drawing/2014/main" id="{F8074A67-B04F-4412-B99D-7E8530A305A3}"/>
            </a:ext>
          </a:extLst>
        </xdr:cNvPr>
        <xdr:cNvSpPr txBox="1"/>
      </xdr:nvSpPr>
      <xdr:spPr>
        <a:xfrm>
          <a:off x="1014133031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oneCellAnchor>
    <xdr:from>
      <xdr:col>3</xdr:col>
      <xdr:colOff>3305278</xdr:colOff>
      <xdr:row>11</xdr:row>
      <xdr:rowOff>0</xdr:rowOff>
    </xdr:from>
    <xdr:ext cx="184731" cy="264560"/>
    <xdr:sp macro="" textlink="">
      <xdr:nvSpPr>
        <xdr:cNvPr id="20" name="TextBox 19">
          <a:extLst>
            <a:ext uri="{FF2B5EF4-FFF2-40B4-BE49-F238E27FC236}">
              <a16:creationId xmlns:a16="http://schemas.microsoft.com/office/drawing/2014/main" id="{8AE98E62-8F36-4DA7-950E-93EA0C375FCD}"/>
            </a:ext>
          </a:extLst>
        </xdr:cNvPr>
        <xdr:cNvSpPr txBox="1"/>
      </xdr:nvSpPr>
      <xdr:spPr>
        <a:xfrm>
          <a:off x="10141330316" y="834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twoCellAnchor editAs="oneCell">
    <xdr:from>
      <xdr:col>3</xdr:col>
      <xdr:colOff>2949121</xdr:colOff>
      <xdr:row>0</xdr:row>
      <xdr:rowOff>0</xdr:rowOff>
    </xdr:from>
    <xdr:to>
      <xdr:col>4</xdr:col>
      <xdr:colOff>97950</xdr:colOff>
      <xdr:row>0</xdr:row>
      <xdr:rowOff>752022</xdr:rowOff>
    </xdr:to>
    <xdr:pic>
      <xdr:nvPicPr>
        <xdr:cNvPr id="17" name="Picture 16">
          <a:extLst>
            <a:ext uri="{FF2B5EF4-FFF2-40B4-BE49-F238E27FC236}">
              <a16:creationId xmlns:a16="http://schemas.microsoft.com/office/drawing/2014/main" id="{4D1C4005-5A6E-413F-A217-08051F5594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7189050" y="0"/>
          <a:ext cx="1692254" cy="7520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123825</xdr:colOff>
      <xdr:row>0</xdr:row>
      <xdr:rowOff>0</xdr:rowOff>
    </xdr:from>
    <xdr:to>
      <xdr:col>7</xdr:col>
      <xdr:colOff>51687</xdr:colOff>
      <xdr:row>0</xdr:row>
      <xdr:rowOff>714375</xdr:rowOff>
    </xdr:to>
    <xdr:pic>
      <xdr:nvPicPr>
        <xdr:cNvPr id="3" name="Picture 2">
          <a:extLst>
            <a:ext uri="{FF2B5EF4-FFF2-40B4-BE49-F238E27FC236}">
              <a16:creationId xmlns:a16="http://schemas.microsoft.com/office/drawing/2014/main" id="{17E7360C-D094-41C3-BB83-DC575D355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59403813" y="0"/>
          <a:ext cx="1737612" cy="714375"/>
        </a:xfrm>
        <a:prstGeom prst="rect">
          <a:avLst/>
        </a:prstGeom>
      </xdr:spPr>
    </xdr:pic>
    <xdr:clientData/>
  </xdr:twoCellAnchor>
  <xdr:twoCellAnchor editAs="oneCell">
    <xdr:from>
      <xdr:col>5</xdr:col>
      <xdr:colOff>51253</xdr:colOff>
      <xdr:row>0</xdr:row>
      <xdr:rowOff>19050</xdr:rowOff>
    </xdr:from>
    <xdr:to>
      <xdr:col>7</xdr:col>
      <xdr:colOff>67561</xdr:colOff>
      <xdr:row>0</xdr:row>
      <xdr:rowOff>774247</xdr:rowOff>
    </xdr:to>
    <xdr:pic>
      <xdr:nvPicPr>
        <xdr:cNvPr id="2" name="Picture 1">
          <a:extLst>
            <a:ext uri="{FF2B5EF4-FFF2-40B4-BE49-F238E27FC236}">
              <a16:creationId xmlns:a16="http://schemas.microsoft.com/office/drawing/2014/main" id="{B1C2EE75-B19D-449A-A116-AA93BCB6DE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59387939" y="19050"/>
          <a:ext cx="1826058" cy="755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2</xdr:row>
      <xdr:rowOff>0</xdr:rowOff>
    </xdr:from>
    <xdr:to>
      <xdr:col>17</xdr:col>
      <xdr:colOff>0</xdr:colOff>
      <xdr:row>14</xdr:row>
      <xdr:rowOff>274320</xdr:rowOff>
    </xdr:to>
    <xdr:graphicFrame macro="">
      <xdr:nvGraphicFramePr>
        <xdr:cNvPr id="2" name="Chart 2">
          <a:extLst>
            <a:ext uri="{FF2B5EF4-FFF2-40B4-BE49-F238E27FC236}">
              <a16:creationId xmlns:a16="http://schemas.microsoft.com/office/drawing/2014/main" id="{E1BC67C2-92BF-41C5-BE5D-CF743F410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15</xdr:row>
      <xdr:rowOff>190500</xdr:rowOff>
    </xdr:from>
    <xdr:to>
      <xdr:col>17</xdr:col>
      <xdr:colOff>0</xdr:colOff>
      <xdr:row>27</xdr:row>
      <xdr:rowOff>0</xdr:rowOff>
    </xdr:to>
    <xdr:graphicFrame macro="">
      <xdr:nvGraphicFramePr>
        <xdr:cNvPr id="3" name="Chart 3">
          <a:extLst>
            <a:ext uri="{FF2B5EF4-FFF2-40B4-BE49-F238E27FC236}">
              <a16:creationId xmlns:a16="http://schemas.microsoft.com/office/drawing/2014/main" id="{B279778B-6C23-4D50-8EE6-F0F8E3D34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12</xdr:row>
      <xdr:rowOff>121920</xdr:rowOff>
    </xdr:from>
    <xdr:to>
      <xdr:col>17</xdr:col>
      <xdr:colOff>0</xdr:colOff>
      <xdr:row>27</xdr:row>
      <xdr:rowOff>0</xdr:rowOff>
    </xdr:to>
    <xdr:graphicFrame macro="">
      <xdr:nvGraphicFramePr>
        <xdr:cNvPr id="4" name="Chart 11">
          <a:extLst>
            <a:ext uri="{FF2B5EF4-FFF2-40B4-BE49-F238E27FC236}">
              <a16:creationId xmlns:a16="http://schemas.microsoft.com/office/drawing/2014/main" id="{33BD9D1F-AF29-4774-A2AC-6F1C43D9F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44</xdr:row>
      <xdr:rowOff>190500</xdr:rowOff>
    </xdr:from>
    <xdr:to>
      <xdr:col>17</xdr:col>
      <xdr:colOff>0</xdr:colOff>
      <xdr:row>56</xdr:row>
      <xdr:rowOff>0</xdr:rowOff>
    </xdr:to>
    <xdr:graphicFrame macro="">
      <xdr:nvGraphicFramePr>
        <xdr:cNvPr id="8" name="Chart 3">
          <a:extLst>
            <a:ext uri="{FF2B5EF4-FFF2-40B4-BE49-F238E27FC236}">
              <a16:creationId xmlns:a16="http://schemas.microsoft.com/office/drawing/2014/main" id="{1C480376-2F73-4587-944B-F72835F0F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41</xdr:row>
      <xdr:rowOff>121920</xdr:rowOff>
    </xdr:from>
    <xdr:to>
      <xdr:col>17</xdr:col>
      <xdr:colOff>0</xdr:colOff>
      <xdr:row>56</xdr:row>
      <xdr:rowOff>0</xdr:rowOff>
    </xdr:to>
    <xdr:graphicFrame macro="">
      <xdr:nvGraphicFramePr>
        <xdr:cNvPr id="9" name="Chart 11">
          <a:extLst>
            <a:ext uri="{FF2B5EF4-FFF2-40B4-BE49-F238E27FC236}">
              <a16:creationId xmlns:a16="http://schemas.microsoft.com/office/drawing/2014/main" id="{D2D8FC4A-F563-4607-84D2-41E5AA445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44</xdr:row>
      <xdr:rowOff>190500</xdr:rowOff>
    </xdr:from>
    <xdr:to>
      <xdr:col>17</xdr:col>
      <xdr:colOff>0</xdr:colOff>
      <xdr:row>56</xdr:row>
      <xdr:rowOff>0</xdr:rowOff>
    </xdr:to>
    <xdr:graphicFrame macro="">
      <xdr:nvGraphicFramePr>
        <xdr:cNvPr id="10" name="Chart 3">
          <a:extLst>
            <a:ext uri="{FF2B5EF4-FFF2-40B4-BE49-F238E27FC236}">
              <a16:creationId xmlns:a16="http://schemas.microsoft.com/office/drawing/2014/main" id="{C9944942-949B-4008-B654-FAB6954A4D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41</xdr:row>
      <xdr:rowOff>121920</xdr:rowOff>
    </xdr:from>
    <xdr:to>
      <xdr:col>17</xdr:col>
      <xdr:colOff>0</xdr:colOff>
      <xdr:row>56</xdr:row>
      <xdr:rowOff>0</xdr:rowOff>
    </xdr:to>
    <xdr:graphicFrame macro="">
      <xdr:nvGraphicFramePr>
        <xdr:cNvPr id="11" name="Chart 10">
          <a:extLst>
            <a:ext uri="{FF2B5EF4-FFF2-40B4-BE49-F238E27FC236}">
              <a16:creationId xmlns:a16="http://schemas.microsoft.com/office/drawing/2014/main" id="{4923CDF1-BC22-42EE-A6D1-6E70F3B112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0</xdr:colOff>
      <xdr:row>73</xdr:row>
      <xdr:rowOff>190500</xdr:rowOff>
    </xdr:from>
    <xdr:to>
      <xdr:col>17</xdr:col>
      <xdr:colOff>0</xdr:colOff>
      <xdr:row>85</xdr:row>
      <xdr:rowOff>0</xdr:rowOff>
    </xdr:to>
    <xdr:graphicFrame macro="">
      <xdr:nvGraphicFramePr>
        <xdr:cNvPr id="12" name="Chart 3">
          <a:extLst>
            <a:ext uri="{FF2B5EF4-FFF2-40B4-BE49-F238E27FC236}">
              <a16:creationId xmlns:a16="http://schemas.microsoft.com/office/drawing/2014/main" id="{ED94271D-B83A-45B7-9006-9CD875480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70</xdr:row>
      <xdr:rowOff>121920</xdr:rowOff>
    </xdr:from>
    <xdr:to>
      <xdr:col>17</xdr:col>
      <xdr:colOff>0</xdr:colOff>
      <xdr:row>85</xdr:row>
      <xdr:rowOff>0</xdr:rowOff>
    </xdr:to>
    <xdr:graphicFrame macro="">
      <xdr:nvGraphicFramePr>
        <xdr:cNvPr id="13" name="Chart 11">
          <a:extLst>
            <a:ext uri="{FF2B5EF4-FFF2-40B4-BE49-F238E27FC236}">
              <a16:creationId xmlns:a16="http://schemas.microsoft.com/office/drawing/2014/main" id="{5D6D96C4-D823-4998-BA75-86D869194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59</xdr:col>
      <xdr:colOff>1000826</xdr:colOff>
      <xdr:row>0</xdr:row>
      <xdr:rowOff>0</xdr:rowOff>
    </xdr:from>
    <xdr:to>
      <xdr:col>60</xdr:col>
      <xdr:colOff>71438</xdr:colOff>
      <xdr:row>1</xdr:row>
      <xdr:rowOff>376237</xdr:rowOff>
    </xdr:to>
    <xdr:pic>
      <xdr:nvPicPr>
        <xdr:cNvPr id="7" name="Picture 6">
          <a:extLst>
            <a:ext uri="{FF2B5EF4-FFF2-40B4-BE49-F238E27FC236}">
              <a16:creationId xmlns:a16="http://schemas.microsoft.com/office/drawing/2014/main" id="{C5C9BFD8-DCEB-4585-DA32-A1E136CD71C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06572687" y="0"/>
          <a:ext cx="1737612" cy="704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2</xdr:row>
      <xdr:rowOff>0</xdr:rowOff>
    </xdr:from>
    <xdr:to>
      <xdr:col>17</xdr:col>
      <xdr:colOff>0</xdr:colOff>
      <xdr:row>14</xdr:row>
      <xdr:rowOff>274320</xdr:rowOff>
    </xdr:to>
    <xdr:graphicFrame macro="">
      <xdr:nvGraphicFramePr>
        <xdr:cNvPr id="2" name="Chart 2">
          <a:extLst>
            <a:ext uri="{FF2B5EF4-FFF2-40B4-BE49-F238E27FC236}">
              <a16:creationId xmlns:a16="http://schemas.microsoft.com/office/drawing/2014/main" id="{D8C53E57-3658-43DE-B4FF-65FA955CB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15</xdr:row>
      <xdr:rowOff>190500</xdr:rowOff>
    </xdr:from>
    <xdr:to>
      <xdr:col>17</xdr:col>
      <xdr:colOff>0</xdr:colOff>
      <xdr:row>27</xdr:row>
      <xdr:rowOff>0</xdr:rowOff>
    </xdr:to>
    <xdr:graphicFrame macro="">
      <xdr:nvGraphicFramePr>
        <xdr:cNvPr id="3" name="Chart 3">
          <a:extLst>
            <a:ext uri="{FF2B5EF4-FFF2-40B4-BE49-F238E27FC236}">
              <a16:creationId xmlns:a16="http://schemas.microsoft.com/office/drawing/2014/main" id="{6C99F989-D918-40D3-AB97-59571FF36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12</xdr:row>
      <xdr:rowOff>121920</xdr:rowOff>
    </xdr:from>
    <xdr:to>
      <xdr:col>17</xdr:col>
      <xdr:colOff>0</xdr:colOff>
      <xdr:row>27</xdr:row>
      <xdr:rowOff>0</xdr:rowOff>
    </xdr:to>
    <xdr:graphicFrame macro="">
      <xdr:nvGraphicFramePr>
        <xdr:cNvPr id="4" name="Chart 11">
          <a:extLst>
            <a:ext uri="{FF2B5EF4-FFF2-40B4-BE49-F238E27FC236}">
              <a16:creationId xmlns:a16="http://schemas.microsoft.com/office/drawing/2014/main" id="{F6CC755C-CA7B-4430-80BD-1D805961A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44</xdr:row>
      <xdr:rowOff>190500</xdr:rowOff>
    </xdr:from>
    <xdr:to>
      <xdr:col>17</xdr:col>
      <xdr:colOff>0</xdr:colOff>
      <xdr:row>56</xdr:row>
      <xdr:rowOff>0</xdr:rowOff>
    </xdr:to>
    <xdr:graphicFrame macro="">
      <xdr:nvGraphicFramePr>
        <xdr:cNvPr id="6" name="Chart 3">
          <a:extLst>
            <a:ext uri="{FF2B5EF4-FFF2-40B4-BE49-F238E27FC236}">
              <a16:creationId xmlns:a16="http://schemas.microsoft.com/office/drawing/2014/main" id="{5203FEC5-067E-493A-973B-32CE71191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41</xdr:row>
      <xdr:rowOff>121920</xdr:rowOff>
    </xdr:from>
    <xdr:to>
      <xdr:col>17</xdr:col>
      <xdr:colOff>0</xdr:colOff>
      <xdr:row>56</xdr:row>
      <xdr:rowOff>0</xdr:rowOff>
    </xdr:to>
    <xdr:graphicFrame macro="">
      <xdr:nvGraphicFramePr>
        <xdr:cNvPr id="7" name="Chart 11">
          <a:extLst>
            <a:ext uri="{FF2B5EF4-FFF2-40B4-BE49-F238E27FC236}">
              <a16:creationId xmlns:a16="http://schemas.microsoft.com/office/drawing/2014/main" id="{B0C714C4-E212-4596-AAD5-10A1847D8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44</xdr:row>
      <xdr:rowOff>190500</xdr:rowOff>
    </xdr:from>
    <xdr:to>
      <xdr:col>17</xdr:col>
      <xdr:colOff>0</xdr:colOff>
      <xdr:row>56</xdr:row>
      <xdr:rowOff>0</xdr:rowOff>
    </xdr:to>
    <xdr:graphicFrame macro="">
      <xdr:nvGraphicFramePr>
        <xdr:cNvPr id="8" name="Chart 3">
          <a:extLst>
            <a:ext uri="{FF2B5EF4-FFF2-40B4-BE49-F238E27FC236}">
              <a16:creationId xmlns:a16="http://schemas.microsoft.com/office/drawing/2014/main" id="{F7570DD3-45CE-4AF0-8DB5-E946A6B9E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41</xdr:row>
      <xdr:rowOff>121920</xdr:rowOff>
    </xdr:from>
    <xdr:to>
      <xdr:col>17</xdr:col>
      <xdr:colOff>0</xdr:colOff>
      <xdr:row>56</xdr:row>
      <xdr:rowOff>0</xdr:rowOff>
    </xdr:to>
    <xdr:graphicFrame macro="">
      <xdr:nvGraphicFramePr>
        <xdr:cNvPr id="9" name="Chart 8">
          <a:extLst>
            <a:ext uri="{FF2B5EF4-FFF2-40B4-BE49-F238E27FC236}">
              <a16:creationId xmlns:a16="http://schemas.microsoft.com/office/drawing/2014/main" id="{143E9D28-465D-4A44-89AE-B87D0B04A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0</xdr:colOff>
      <xdr:row>73</xdr:row>
      <xdr:rowOff>190500</xdr:rowOff>
    </xdr:from>
    <xdr:to>
      <xdr:col>17</xdr:col>
      <xdr:colOff>0</xdr:colOff>
      <xdr:row>85</xdr:row>
      <xdr:rowOff>0</xdr:rowOff>
    </xdr:to>
    <xdr:graphicFrame macro="">
      <xdr:nvGraphicFramePr>
        <xdr:cNvPr id="10" name="Chart 3">
          <a:extLst>
            <a:ext uri="{FF2B5EF4-FFF2-40B4-BE49-F238E27FC236}">
              <a16:creationId xmlns:a16="http://schemas.microsoft.com/office/drawing/2014/main" id="{00E7072E-70AD-44C5-A3BF-8BDB97091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70</xdr:row>
      <xdr:rowOff>121920</xdr:rowOff>
    </xdr:from>
    <xdr:to>
      <xdr:col>17</xdr:col>
      <xdr:colOff>0</xdr:colOff>
      <xdr:row>85</xdr:row>
      <xdr:rowOff>0</xdr:rowOff>
    </xdr:to>
    <xdr:graphicFrame macro="">
      <xdr:nvGraphicFramePr>
        <xdr:cNvPr id="11" name="Chart 11">
          <a:extLst>
            <a:ext uri="{FF2B5EF4-FFF2-40B4-BE49-F238E27FC236}">
              <a16:creationId xmlns:a16="http://schemas.microsoft.com/office/drawing/2014/main" id="{8212A290-10F0-4906-B2F8-75E091F5B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59</xdr:col>
      <xdr:colOff>952499</xdr:colOff>
      <xdr:row>0</xdr:row>
      <xdr:rowOff>0</xdr:rowOff>
    </xdr:from>
    <xdr:to>
      <xdr:col>60</xdr:col>
      <xdr:colOff>23110</xdr:colOff>
      <xdr:row>1</xdr:row>
      <xdr:rowOff>400050</xdr:rowOff>
    </xdr:to>
    <xdr:pic>
      <xdr:nvPicPr>
        <xdr:cNvPr id="12" name="Picture 11">
          <a:extLst>
            <a:ext uri="{FF2B5EF4-FFF2-40B4-BE49-F238E27FC236}">
              <a16:creationId xmlns:a16="http://schemas.microsoft.com/office/drawing/2014/main" id="{44FC24F6-D962-49D7-9CA7-24B8EF2B0C7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06573389" y="0"/>
          <a:ext cx="1737612" cy="7048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32E8-034C-42F7-A00F-A2C337C54718}">
  <dimension ref="B1:AF12"/>
  <sheetViews>
    <sheetView showGridLines="0" rightToLeft="1" tabSelected="1" zoomScaleNormal="100" zoomScaleSheetLayoutView="110" workbookViewId="0"/>
  </sheetViews>
  <sheetFormatPr defaultColWidth="9.42578125" defaultRowHeight="25.35" customHeight="1"/>
  <cols>
    <col min="1" max="1" width="15.5703125" style="37" customWidth="1"/>
    <col min="2" max="2" width="68.140625" style="34" customWidth="1"/>
    <col min="3" max="3" width="11.5703125" style="35" customWidth="1"/>
    <col min="4" max="4" width="68.140625" style="36" customWidth="1"/>
    <col min="5" max="16384" width="9.42578125" style="37"/>
  </cols>
  <sheetData>
    <row r="1" spans="2:32" ht="66" customHeight="1"/>
    <row r="2" spans="2:32" ht="117" customHeight="1">
      <c r="B2" s="181" t="s">
        <v>154</v>
      </c>
      <c r="C2" s="181"/>
      <c r="D2" s="181"/>
      <c r="L2" s="150"/>
      <c r="M2" s="150"/>
      <c r="N2" s="150"/>
      <c r="O2" s="150"/>
      <c r="P2" s="150"/>
      <c r="Q2" s="150"/>
      <c r="R2" s="150"/>
      <c r="S2" s="150"/>
      <c r="T2" s="150"/>
      <c r="U2" s="150"/>
    </row>
    <row r="3" spans="2:32" ht="25.35" customHeight="1">
      <c r="B3" s="155" t="s">
        <v>147</v>
      </c>
      <c r="C3" s="155"/>
      <c r="D3" s="155"/>
    </row>
    <row r="4" spans="2:32" ht="25.35" customHeight="1">
      <c r="B4" s="156" t="s">
        <v>146</v>
      </c>
      <c r="C4" s="156"/>
      <c r="D4" s="156"/>
    </row>
    <row r="5" spans="2:32" ht="54.75" customHeight="1">
      <c r="B5" s="38" t="s">
        <v>57</v>
      </c>
      <c r="C5" s="39" t="s">
        <v>58</v>
      </c>
      <c r="D5" s="40" t="s">
        <v>59</v>
      </c>
    </row>
    <row r="6" spans="2:32" s="43" customFormat="1" ht="51.95" customHeight="1">
      <c r="B6" s="41" t="str">
        <f>'بالأسعار الجارية Current'!B3</f>
        <v>جدول 1.07.40: الناتج المحلي الإجمالي الربعي بالأسعار الجارية 2012-2025*</v>
      </c>
      <c r="C6" s="42">
        <v>1</v>
      </c>
      <c r="D6" s="110" t="str">
        <f>'بالأسعار الجارية Current'!B4</f>
        <v xml:space="preserve"> Table 1.07.40: Quarterly GDP at Current Prices, 2012-2025*</v>
      </c>
    </row>
    <row r="7" spans="2:32" s="43" customFormat="1" ht="51.95" customHeight="1">
      <c r="B7" s="41" t="str">
        <f>'بالأسعار الجارية Current'!B32</f>
        <v>جدول 1.07.41: معدل نمو الناتج المحلي الإجمالي الربعي بالأسعار الجارية 2012-2025* (%)</v>
      </c>
      <c r="C7" s="42">
        <v>2</v>
      </c>
      <c r="D7" s="110" t="str">
        <f>'بالأسعار الجارية Current'!B33</f>
        <v>Table 1.07.41: Quarterly GDP at Current Prices Growth Rates, 2012-2025*  (%)</v>
      </c>
    </row>
    <row r="8" spans="2:32" s="43" customFormat="1" ht="51.95" customHeight="1">
      <c r="B8" s="41" t="str">
        <f>'بالأسعار الجارية Current'!B61</f>
        <v>جدول 1.07.42: الناتج المحلي الإجمالي الربعي بالأسعار الجارية 2012-2025*</v>
      </c>
      <c r="C8" s="42">
        <v>3</v>
      </c>
      <c r="D8" s="110" t="str">
        <f>'بالأسعار الجارية Current'!B62</f>
        <v xml:space="preserve"> Table 1.07.42: Quarterly  GDP Prices, 2012-2025*</v>
      </c>
      <c r="J8" s="157"/>
      <c r="K8" s="157"/>
      <c r="L8" s="157"/>
      <c r="M8" s="157"/>
      <c r="N8" s="157"/>
      <c r="O8" s="157"/>
      <c r="P8" s="157"/>
      <c r="Q8" s="157"/>
      <c r="R8" s="157"/>
      <c r="S8" s="157"/>
      <c r="T8" s="157"/>
      <c r="U8" s="157"/>
      <c r="V8" s="157"/>
      <c r="W8" s="157"/>
      <c r="X8" s="157"/>
      <c r="Y8" s="157"/>
      <c r="Z8" s="157"/>
      <c r="AA8" s="157"/>
      <c r="AB8" s="157"/>
      <c r="AC8" s="157"/>
      <c r="AD8" s="157"/>
      <c r="AE8" s="157"/>
      <c r="AF8" s="157"/>
    </row>
    <row r="9" spans="2:32" s="43" customFormat="1" ht="51.95" customHeight="1">
      <c r="B9" s="93" t="str">
        <f>'بالأسعار الثابتة Constant'!B3</f>
        <v>جدول 1.07.43: الناتج المحلي الإجمالي الربعي بالأسعار الثابتة 2012-2025*</v>
      </c>
      <c r="C9" s="94">
        <v>4</v>
      </c>
      <c r="D9" s="111" t="str">
        <f>'بالأسعار الثابتة Constant'!B4</f>
        <v xml:space="preserve"> Table 1.07.43: Quarterly GDP at Constant Prices, 2012-2025*</v>
      </c>
      <c r="J9" s="158"/>
      <c r="K9" s="158"/>
      <c r="L9" s="158"/>
      <c r="M9" s="158"/>
      <c r="N9" s="158"/>
      <c r="O9" s="158"/>
      <c r="P9" s="158"/>
      <c r="Q9" s="158"/>
      <c r="R9" s="158"/>
      <c r="S9" s="158"/>
      <c r="T9" s="158"/>
      <c r="U9" s="158"/>
      <c r="V9" s="158"/>
      <c r="W9" s="158"/>
      <c r="X9" s="158"/>
      <c r="Y9" s="158"/>
      <c r="Z9" s="158"/>
      <c r="AA9" s="158"/>
      <c r="AB9" s="158"/>
      <c r="AC9" s="158"/>
      <c r="AD9" s="158"/>
      <c r="AE9" s="158"/>
      <c r="AF9" s="158"/>
    </row>
    <row r="10" spans="2:32" s="43" customFormat="1" ht="51.95" customHeight="1">
      <c r="B10" s="41" t="str">
        <f>'بالأسعار الثابتة Constant'!B32</f>
        <v>جدول 1.07.44: معدل نمو الناتج المحلي الإجمالي الربعي بالأسعار الثابتة 2012-2025* (%)</v>
      </c>
      <c r="C10" s="42">
        <v>5</v>
      </c>
      <c r="D10" s="110" t="str">
        <f>'بالأسعار الثابتة Constant'!B33</f>
        <v>Table 1.07.44: Quarterly GDP at Constant Prices Growth Rates, 2012-2025*  (%)</v>
      </c>
      <c r="E10" s="157"/>
      <c r="F10" s="157"/>
      <c r="G10" s="157"/>
      <c r="H10" s="157"/>
      <c r="I10" s="157"/>
      <c r="J10" s="157"/>
      <c r="K10" s="157"/>
      <c r="L10" s="157"/>
      <c r="M10" s="157"/>
      <c r="N10" s="157"/>
      <c r="O10" s="157"/>
      <c r="P10" s="157"/>
      <c r="Q10" s="157"/>
      <c r="R10" s="157"/>
      <c r="S10" s="157"/>
      <c r="T10" s="157"/>
      <c r="U10" s="157"/>
      <c r="V10" s="157"/>
      <c r="W10" s="157"/>
      <c r="X10" s="157"/>
      <c r="Y10" s="157"/>
      <c r="Z10" s="157"/>
    </row>
    <row r="11" spans="2:32" s="43" customFormat="1" ht="51.95" customHeight="1" thickBot="1">
      <c r="B11" s="41" t="str">
        <f>'بالأسعار الثابتة Constant'!B61</f>
        <v>جدول 1.07.45: الناتج المحلي الإجمالي الربعي بالأسعار الثابتة 2012-2025*</v>
      </c>
      <c r="C11" s="42">
        <v>6</v>
      </c>
      <c r="D11" s="110" t="str">
        <f>'بالأسعار الثابتة Constant'!B62</f>
        <v xml:space="preserve"> Table 1.07.45: Quarterly  GDP at Constant Prices, 2012-2025*</v>
      </c>
      <c r="E11" s="154"/>
      <c r="F11" s="154"/>
      <c r="G11" s="154"/>
      <c r="H11" s="154"/>
      <c r="I11" s="154"/>
      <c r="J11" s="154"/>
      <c r="K11" s="154"/>
      <c r="L11" s="154"/>
      <c r="M11" s="154"/>
      <c r="N11" s="154"/>
      <c r="O11" s="154"/>
      <c r="P11" s="154"/>
      <c r="Q11" s="154"/>
      <c r="R11" s="154"/>
      <c r="S11" s="154"/>
      <c r="T11" s="154"/>
      <c r="U11" s="154"/>
      <c r="V11" s="154"/>
      <c r="W11" s="154"/>
      <c r="X11" s="114"/>
      <c r="Y11" s="114"/>
      <c r="Z11" s="114"/>
    </row>
    <row r="12" spans="2:32" ht="25.35" customHeight="1">
      <c r="B12" s="142"/>
      <c r="C12" s="143"/>
      <c r="D12" s="144"/>
    </row>
  </sheetData>
  <mergeCells count="7">
    <mergeCell ref="B2:D2"/>
    <mergeCell ref="E11:W11"/>
    <mergeCell ref="B3:D3"/>
    <mergeCell ref="B4:D4"/>
    <mergeCell ref="J8:AF8"/>
    <mergeCell ref="J9:AF9"/>
    <mergeCell ref="E10:Z10"/>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9F2F-C7E8-459E-9018-640343557DE3}">
  <dimension ref="B1:V27"/>
  <sheetViews>
    <sheetView showGridLines="0" rightToLeft="1" zoomScaleNormal="100" zoomScaleSheetLayoutView="115" workbookViewId="0"/>
  </sheetViews>
  <sheetFormatPr defaultColWidth="8.5703125" defaultRowHeight="25.35" customHeight="1"/>
  <cols>
    <col min="1" max="1" width="15.5703125" style="3" customWidth="1"/>
    <col min="2" max="2" width="8.42578125" style="1" customWidth="1"/>
    <col min="3" max="3" width="15.5703125" style="2" customWidth="1"/>
    <col min="4" max="4" width="48.85546875" style="3" customWidth="1"/>
    <col min="5" max="5" width="48.85546875" style="4" customWidth="1"/>
    <col min="6" max="6" width="20.5703125" style="5" customWidth="1"/>
    <col min="7" max="7" width="6.5703125" style="5" customWidth="1"/>
    <col min="8" max="16384" width="8.5703125" style="3"/>
  </cols>
  <sheetData>
    <row r="1" spans="2:22" ht="69.75" customHeight="1"/>
    <row r="2" spans="2:22" s="37" customFormat="1" ht="113.45" customHeight="1">
      <c r="B2" s="181" t="s">
        <v>154</v>
      </c>
      <c r="C2" s="181"/>
      <c r="D2" s="181"/>
      <c r="E2" s="181"/>
      <c r="F2" s="181"/>
      <c r="G2" s="181"/>
      <c r="M2" s="150"/>
      <c r="N2" s="150"/>
      <c r="O2" s="150"/>
      <c r="P2" s="150"/>
      <c r="Q2" s="150"/>
      <c r="R2" s="150"/>
      <c r="S2" s="150"/>
      <c r="T2" s="150"/>
      <c r="U2" s="150"/>
      <c r="V2" s="150"/>
    </row>
    <row r="3" spans="2:22" s="37" customFormat="1" ht="17.25" customHeight="1">
      <c r="B3" s="151"/>
      <c r="C3" s="151"/>
      <c r="D3" s="151"/>
      <c r="E3" s="152"/>
      <c r="F3" s="152"/>
      <c r="G3" s="152"/>
      <c r="M3" s="153"/>
      <c r="N3" s="153"/>
      <c r="O3" s="153"/>
      <c r="P3" s="153"/>
      <c r="Q3" s="153"/>
      <c r="R3" s="153"/>
      <c r="S3" s="153"/>
      <c r="T3" s="153"/>
      <c r="U3" s="153"/>
      <c r="V3" s="153"/>
    </row>
    <row r="4" spans="2:22" ht="25.35" customHeight="1">
      <c r="B4" s="6">
        <v>1</v>
      </c>
      <c r="C4" s="7" t="s">
        <v>0</v>
      </c>
      <c r="D4" s="8"/>
      <c r="E4" s="9"/>
      <c r="F4" s="10" t="s">
        <v>1</v>
      </c>
      <c r="G4" s="11">
        <v>1</v>
      </c>
    </row>
    <row r="5" spans="2:22" ht="25.35" customHeight="1">
      <c r="B5" s="12">
        <v>1.1000000000000001</v>
      </c>
      <c r="C5" s="13" t="s">
        <v>2</v>
      </c>
      <c r="D5" s="14" t="s">
        <v>3</v>
      </c>
      <c r="E5" s="15" t="s">
        <v>4</v>
      </c>
      <c r="F5" s="16" t="s">
        <v>5</v>
      </c>
      <c r="G5" s="12">
        <v>1.1000000000000001</v>
      </c>
    </row>
    <row r="6" spans="2:22" ht="25.35" customHeight="1">
      <c r="B6" s="12">
        <v>1.2</v>
      </c>
      <c r="C6" s="17" t="s">
        <v>6</v>
      </c>
      <c r="D6" s="14" t="s">
        <v>7</v>
      </c>
      <c r="E6" s="18" t="s">
        <v>8</v>
      </c>
      <c r="F6" s="19" t="s">
        <v>9</v>
      </c>
      <c r="G6" s="12">
        <v>1.2</v>
      </c>
    </row>
    <row r="7" spans="2:22" ht="25.35" customHeight="1">
      <c r="B7" s="12">
        <v>1.3</v>
      </c>
      <c r="C7" s="17" t="s">
        <v>10</v>
      </c>
      <c r="D7" s="162">
        <v>97146080000</v>
      </c>
      <c r="E7" s="162"/>
      <c r="F7" s="19" t="s">
        <v>11</v>
      </c>
      <c r="G7" s="12">
        <v>1.3</v>
      </c>
    </row>
    <row r="8" spans="2:22" ht="25.35" customHeight="1">
      <c r="B8" s="12">
        <v>1.4</v>
      </c>
      <c r="C8" s="17" t="s">
        <v>12</v>
      </c>
      <c r="D8" s="163" t="s">
        <v>13</v>
      </c>
      <c r="E8" s="164"/>
      <c r="F8" s="19" t="s">
        <v>14</v>
      </c>
      <c r="G8" s="12">
        <v>1.4</v>
      </c>
    </row>
    <row r="9" spans="2:22" ht="25.35" customHeight="1">
      <c r="B9" s="12">
        <v>1.5</v>
      </c>
      <c r="C9" s="20" t="s">
        <v>15</v>
      </c>
      <c r="D9" s="165">
        <v>46155</v>
      </c>
      <c r="E9" s="165"/>
      <c r="F9" s="21" t="s">
        <v>16</v>
      </c>
      <c r="G9" s="12">
        <v>1.5</v>
      </c>
    </row>
    <row r="10" spans="2:22" ht="25.35" customHeight="1">
      <c r="B10" s="6">
        <v>2</v>
      </c>
      <c r="C10" s="7" t="s">
        <v>17</v>
      </c>
      <c r="D10" s="8"/>
      <c r="E10" s="166" t="s">
        <v>18</v>
      </c>
      <c r="F10" s="166"/>
      <c r="G10" s="22">
        <v>2</v>
      </c>
    </row>
    <row r="11" spans="2:22" ht="25.35" customHeight="1">
      <c r="B11" s="12">
        <v>2.1</v>
      </c>
      <c r="C11" s="20" t="s">
        <v>19</v>
      </c>
      <c r="D11" s="95" t="s">
        <v>126</v>
      </c>
      <c r="E11" s="96" t="s">
        <v>127</v>
      </c>
      <c r="F11" s="19" t="s">
        <v>20</v>
      </c>
      <c r="G11" s="12">
        <v>2.1</v>
      </c>
    </row>
    <row r="12" spans="2:22" ht="58.5" customHeight="1">
      <c r="B12" s="12">
        <v>2.2000000000000002</v>
      </c>
      <c r="C12" s="20" t="s">
        <v>21</v>
      </c>
      <c r="D12" s="134" t="s">
        <v>132</v>
      </c>
      <c r="E12" s="96" t="s">
        <v>133</v>
      </c>
      <c r="F12" s="19" t="s">
        <v>22</v>
      </c>
      <c r="G12" s="12">
        <v>2.2000000000000002</v>
      </c>
    </row>
    <row r="13" spans="2:22" ht="25.35" customHeight="1">
      <c r="B13" s="12">
        <v>2.2999999999999998</v>
      </c>
      <c r="C13" s="20" t="s">
        <v>23</v>
      </c>
      <c r="D13" s="95" t="s">
        <v>24</v>
      </c>
      <c r="E13" s="96" t="s">
        <v>25</v>
      </c>
      <c r="F13" s="19" t="s">
        <v>26</v>
      </c>
      <c r="G13" s="12">
        <v>2.2999999999999998</v>
      </c>
    </row>
    <row r="14" spans="2:22" ht="33.950000000000003" customHeight="1">
      <c r="B14" s="12">
        <v>2.4</v>
      </c>
      <c r="C14" s="97" t="s">
        <v>27</v>
      </c>
      <c r="D14" s="167" t="s">
        <v>135</v>
      </c>
      <c r="E14" s="167"/>
      <c r="F14" s="19" t="s">
        <v>28</v>
      </c>
      <c r="G14" s="12">
        <v>2.4</v>
      </c>
    </row>
    <row r="15" spans="2:22" ht="25.35" customHeight="1">
      <c r="B15" s="6">
        <v>3</v>
      </c>
      <c r="C15" s="7" t="s">
        <v>29</v>
      </c>
      <c r="D15" s="8"/>
      <c r="E15" s="166" t="s">
        <v>30</v>
      </c>
      <c r="F15" s="166"/>
      <c r="G15" s="22">
        <v>3</v>
      </c>
    </row>
    <row r="16" spans="2:22" ht="25.35" customHeight="1">
      <c r="B16" s="12">
        <v>3.1</v>
      </c>
      <c r="C16" s="20" t="s">
        <v>31</v>
      </c>
      <c r="D16" s="95" t="s">
        <v>32</v>
      </c>
      <c r="E16" s="96" t="s">
        <v>33</v>
      </c>
      <c r="F16" s="19" t="s">
        <v>34</v>
      </c>
      <c r="G16" s="12">
        <v>3.1</v>
      </c>
    </row>
    <row r="17" spans="2:7" ht="25.35" customHeight="1">
      <c r="B17" s="12">
        <v>3.2</v>
      </c>
      <c r="C17" s="20" t="s">
        <v>35</v>
      </c>
      <c r="D17" s="95" t="s">
        <v>36</v>
      </c>
      <c r="E17" s="96" t="s">
        <v>37</v>
      </c>
      <c r="F17" s="19" t="s">
        <v>38</v>
      </c>
      <c r="G17" s="12">
        <v>3.2</v>
      </c>
    </row>
    <row r="18" spans="2:7" ht="38.1" customHeight="1">
      <c r="B18" s="12">
        <v>3.2</v>
      </c>
      <c r="C18" s="20" t="s">
        <v>39</v>
      </c>
      <c r="D18" s="98" t="s">
        <v>40</v>
      </c>
      <c r="E18" s="96" t="s">
        <v>41</v>
      </c>
      <c r="F18" s="19" t="s">
        <v>42</v>
      </c>
      <c r="G18" s="12">
        <v>3.2</v>
      </c>
    </row>
    <row r="19" spans="2:7" ht="25.35" customHeight="1">
      <c r="B19" s="6">
        <v>4</v>
      </c>
      <c r="C19" s="7" t="s">
        <v>43</v>
      </c>
      <c r="D19" s="8"/>
      <c r="E19" s="159" t="s">
        <v>44</v>
      </c>
      <c r="F19" s="159"/>
      <c r="G19" s="22">
        <v>4</v>
      </c>
    </row>
    <row r="20" spans="2:7" ht="70.5" customHeight="1">
      <c r="B20" s="12">
        <v>4.0999999999999996</v>
      </c>
      <c r="C20" s="99" t="s">
        <v>45</v>
      </c>
      <c r="D20" s="98" t="s">
        <v>46</v>
      </c>
      <c r="E20" s="100" t="s">
        <v>47</v>
      </c>
      <c r="F20" s="101" t="s">
        <v>48</v>
      </c>
      <c r="G20" s="12">
        <v>4.0999999999999996</v>
      </c>
    </row>
    <row r="21" spans="2:7" ht="101.25" customHeight="1">
      <c r="B21" s="12">
        <v>4.2</v>
      </c>
      <c r="C21" s="99" t="s">
        <v>49</v>
      </c>
      <c r="D21" s="98" t="s">
        <v>50</v>
      </c>
      <c r="E21" s="100" t="s">
        <v>51</v>
      </c>
      <c r="F21" s="101" t="s">
        <v>52</v>
      </c>
      <c r="G21" s="12">
        <v>4.2</v>
      </c>
    </row>
    <row r="22" spans="2:7" ht="25.35" customHeight="1">
      <c r="B22" s="6">
        <v>5</v>
      </c>
      <c r="C22" s="7" t="s">
        <v>53</v>
      </c>
      <c r="D22" s="8"/>
      <c r="E22" s="159" t="s">
        <v>54</v>
      </c>
      <c r="F22" s="159"/>
      <c r="G22" s="22">
        <v>5</v>
      </c>
    </row>
    <row r="23" spans="2:7" ht="25.5" customHeight="1" thickBot="1">
      <c r="B23" s="12">
        <v>5.0999999999999996</v>
      </c>
      <c r="C23" s="160" t="s">
        <v>55</v>
      </c>
      <c r="D23" s="160"/>
      <c r="E23" s="161" t="s">
        <v>56</v>
      </c>
      <c r="F23" s="161"/>
      <c r="G23" s="12">
        <v>5.0999999999999996</v>
      </c>
    </row>
    <row r="24" spans="2:7" ht="25.35" customHeight="1">
      <c r="B24" s="23"/>
      <c r="C24" s="24"/>
      <c r="D24" s="25"/>
      <c r="E24" s="26"/>
      <c r="F24" s="27"/>
      <c r="G24" s="28"/>
    </row>
    <row r="25" spans="2:7" ht="25.35" customHeight="1">
      <c r="B25" s="12"/>
      <c r="C25" s="29"/>
      <c r="D25" s="30"/>
      <c r="E25" s="31"/>
      <c r="F25" s="32"/>
      <c r="G25" s="33"/>
    </row>
    <row r="26" spans="2:7" ht="25.35" customHeight="1">
      <c r="B26" s="12"/>
      <c r="C26" s="29"/>
      <c r="D26" s="30"/>
      <c r="E26" s="31"/>
      <c r="F26" s="32"/>
      <c r="G26" s="33"/>
    </row>
    <row r="27" spans="2:7" ht="25.35" customHeight="1">
      <c r="B27" s="12"/>
      <c r="C27" s="29"/>
      <c r="D27" s="30"/>
      <c r="E27" s="31"/>
      <c r="F27" s="32"/>
      <c r="G27" s="33"/>
    </row>
  </sheetData>
  <mergeCells count="11">
    <mergeCell ref="E19:F19"/>
    <mergeCell ref="E22:F22"/>
    <mergeCell ref="C23:D23"/>
    <mergeCell ref="E23:F23"/>
    <mergeCell ref="D7:E7"/>
    <mergeCell ref="D8:E8"/>
    <mergeCell ref="D9:E9"/>
    <mergeCell ref="E10:F10"/>
    <mergeCell ref="D14:E14"/>
    <mergeCell ref="E15:F15"/>
    <mergeCell ref="B2:G2"/>
  </mergeCells>
  <hyperlinks>
    <hyperlink ref="D8" r:id="rId1" xr:uid="{CDD8E452-F6CF-497F-8E20-1B646C63B265}"/>
  </hyperlinks>
  <pageMargins left="0.7" right="0.7" top="0.75" bottom="0.75" header="0.3" footer="0.3"/>
  <pageSetup scale="5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01E7-975A-4975-81E5-BE2C42A7EE00}">
  <dimension ref="B1:BI88"/>
  <sheetViews>
    <sheetView showGridLines="0" rightToLeft="1" zoomScale="70" zoomScaleNormal="70" workbookViewId="0">
      <pane xSplit="3" topLeftCell="D1" activePane="topRight" state="frozen"/>
      <selection pane="topRight"/>
    </sheetView>
  </sheetViews>
  <sheetFormatPr defaultColWidth="9.42578125" defaultRowHeight="24.95" customHeight="1"/>
  <cols>
    <col min="1" max="1" width="8.42578125" style="45" customWidth="1"/>
    <col min="2" max="2" width="6" style="104" customWidth="1"/>
    <col min="3" max="3" width="68.42578125" style="45" customWidth="1"/>
    <col min="4" max="7" width="9.42578125" style="45" customWidth="1"/>
    <col min="8" max="13" width="8.5703125" style="45" customWidth="1"/>
    <col min="14" max="17" width="8.5703125" style="44" customWidth="1"/>
    <col min="18" max="59" width="8.5703125" style="45" customWidth="1"/>
    <col min="60" max="60" width="39.85546875" style="45" customWidth="1"/>
    <col min="61" max="61" width="10.140625" style="45" customWidth="1"/>
    <col min="62" max="16384" width="9.42578125" style="45"/>
  </cols>
  <sheetData>
    <row r="1" spans="2:61" ht="25.5" customHeight="1">
      <c r="N1" s="45"/>
      <c r="O1" s="45"/>
      <c r="P1" s="45"/>
      <c r="Q1" s="45"/>
      <c r="BG1" s="136"/>
      <c r="BH1" s="136"/>
      <c r="BI1" s="136"/>
    </row>
    <row r="2" spans="2:61" ht="120.75" customHeight="1">
      <c r="C2" s="181" t="s">
        <v>154</v>
      </c>
      <c r="D2" s="181"/>
      <c r="E2" s="181"/>
      <c r="F2" s="181"/>
      <c r="G2" s="181"/>
      <c r="H2" s="182"/>
      <c r="N2" s="45"/>
      <c r="O2" s="45"/>
      <c r="P2" s="45"/>
      <c r="Q2" s="45"/>
      <c r="BG2" s="136"/>
      <c r="BH2" s="136"/>
      <c r="BI2" s="136"/>
    </row>
    <row r="3" spans="2:61" ht="24.95" customHeight="1">
      <c r="B3" s="155" t="s">
        <v>140</v>
      </c>
      <c r="C3" s="155"/>
      <c r="D3" s="155"/>
      <c r="E3" s="155"/>
      <c r="F3" s="155"/>
      <c r="G3" s="155"/>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G3" s="136"/>
      <c r="BH3" s="136"/>
      <c r="BI3" s="136"/>
    </row>
    <row r="4" spans="2:61" ht="24.95" customHeight="1">
      <c r="B4" s="156" t="s">
        <v>149</v>
      </c>
      <c r="C4" s="156"/>
      <c r="D4" s="156"/>
      <c r="E4" s="156"/>
      <c r="F4" s="156"/>
      <c r="G4" s="156"/>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G4" s="136"/>
      <c r="BH4" s="136"/>
      <c r="BI4" s="136"/>
    </row>
    <row r="5" spans="2:61" ht="24.95" customHeight="1">
      <c r="B5" s="179" t="s">
        <v>125</v>
      </c>
      <c r="C5" s="179"/>
      <c r="D5" s="179"/>
      <c r="E5" s="179"/>
      <c r="F5" s="179"/>
      <c r="G5" s="17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I5" s="136"/>
    </row>
    <row r="6" spans="2:61" ht="24.95" customHeight="1">
      <c r="B6" s="172" t="s">
        <v>60</v>
      </c>
      <c r="C6" s="173" t="s">
        <v>61</v>
      </c>
      <c r="D6" s="172">
        <v>2012</v>
      </c>
      <c r="E6" s="172"/>
      <c r="F6" s="172"/>
      <c r="G6" s="172"/>
      <c r="H6" s="174">
        <v>2013</v>
      </c>
      <c r="I6" s="175"/>
      <c r="J6" s="175"/>
      <c r="K6" s="176"/>
      <c r="L6" s="174">
        <v>2014</v>
      </c>
      <c r="M6" s="175"/>
      <c r="N6" s="175"/>
      <c r="O6" s="176"/>
      <c r="P6" s="174">
        <v>2015</v>
      </c>
      <c r="Q6" s="175"/>
      <c r="R6" s="175"/>
      <c r="S6" s="176"/>
      <c r="T6" s="174">
        <v>2016</v>
      </c>
      <c r="U6" s="175"/>
      <c r="V6" s="175"/>
      <c r="W6" s="176"/>
      <c r="X6" s="174">
        <v>2017</v>
      </c>
      <c r="Y6" s="175"/>
      <c r="Z6" s="175"/>
      <c r="AA6" s="176"/>
      <c r="AB6" s="174">
        <v>2018</v>
      </c>
      <c r="AC6" s="175"/>
      <c r="AD6" s="175"/>
      <c r="AE6" s="176"/>
      <c r="AF6" s="174">
        <v>2019</v>
      </c>
      <c r="AG6" s="175"/>
      <c r="AH6" s="175"/>
      <c r="AI6" s="176"/>
      <c r="AJ6" s="174">
        <v>2020</v>
      </c>
      <c r="AK6" s="175"/>
      <c r="AL6" s="175"/>
      <c r="AM6" s="176"/>
      <c r="AN6" s="174">
        <v>2021</v>
      </c>
      <c r="AO6" s="175"/>
      <c r="AP6" s="175"/>
      <c r="AQ6" s="176"/>
      <c r="AR6" s="174">
        <v>2022</v>
      </c>
      <c r="AS6" s="175"/>
      <c r="AT6" s="175"/>
      <c r="AU6" s="176"/>
      <c r="AV6" s="174">
        <v>2023</v>
      </c>
      <c r="AW6" s="175"/>
      <c r="AX6" s="175"/>
      <c r="AY6" s="176"/>
      <c r="AZ6" s="174" t="s">
        <v>138</v>
      </c>
      <c r="BA6" s="175"/>
      <c r="BB6" s="175"/>
      <c r="BC6" s="176"/>
      <c r="BD6" s="174" t="s">
        <v>139</v>
      </c>
      <c r="BE6" s="175"/>
      <c r="BF6" s="175"/>
      <c r="BG6" s="176"/>
      <c r="BH6" s="177" t="s">
        <v>62</v>
      </c>
      <c r="BI6" s="136"/>
    </row>
    <row r="7" spans="2:61" ht="24.95" customHeight="1">
      <c r="B7" s="172"/>
      <c r="C7" s="173"/>
      <c r="D7" s="46" t="s">
        <v>63</v>
      </c>
      <c r="E7" s="46" t="s">
        <v>64</v>
      </c>
      <c r="F7" s="46" t="s">
        <v>65</v>
      </c>
      <c r="G7" s="46" t="s">
        <v>66</v>
      </c>
      <c r="H7" s="46" t="s">
        <v>63</v>
      </c>
      <c r="I7" s="46" t="s">
        <v>64</v>
      </c>
      <c r="J7" s="46" t="s">
        <v>65</v>
      </c>
      <c r="K7" s="46" t="s">
        <v>66</v>
      </c>
      <c r="L7" s="46" t="s">
        <v>63</v>
      </c>
      <c r="M7" s="46" t="s">
        <v>64</v>
      </c>
      <c r="N7" s="46" t="s">
        <v>65</v>
      </c>
      <c r="O7" s="46" t="s">
        <v>66</v>
      </c>
      <c r="P7" s="46" t="s">
        <v>63</v>
      </c>
      <c r="Q7" s="46" t="s">
        <v>64</v>
      </c>
      <c r="R7" s="46" t="s">
        <v>65</v>
      </c>
      <c r="S7" s="46" t="s">
        <v>66</v>
      </c>
      <c r="T7" s="46" t="s">
        <v>63</v>
      </c>
      <c r="U7" s="46" t="s">
        <v>64</v>
      </c>
      <c r="V7" s="46" t="s">
        <v>65</v>
      </c>
      <c r="W7" s="46" t="s">
        <v>66</v>
      </c>
      <c r="X7" s="46" t="s">
        <v>63</v>
      </c>
      <c r="Y7" s="46" t="s">
        <v>64</v>
      </c>
      <c r="Z7" s="46" t="s">
        <v>65</v>
      </c>
      <c r="AA7" s="46" t="s">
        <v>66</v>
      </c>
      <c r="AB7" s="46" t="s">
        <v>63</v>
      </c>
      <c r="AC7" s="46" t="s">
        <v>64</v>
      </c>
      <c r="AD7" s="46" t="s">
        <v>65</v>
      </c>
      <c r="AE7" s="46" t="s">
        <v>66</v>
      </c>
      <c r="AF7" s="46" t="s">
        <v>63</v>
      </c>
      <c r="AG7" s="46" t="s">
        <v>64</v>
      </c>
      <c r="AH7" s="46" t="s">
        <v>65</v>
      </c>
      <c r="AI7" s="46" t="s">
        <v>66</v>
      </c>
      <c r="AJ7" s="46" t="s">
        <v>63</v>
      </c>
      <c r="AK7" s="46" t="s">
        <v>64</v>
      </c>
      <c r="AL7" s="46" t="s">
        <v>65</v>
      </c>
      <c r="AM7" s="46" t="s">
        <v>66</v>
      </c>
      <c r="AN7" s="46" t="s">
        <v>63</v>
      </c>
      <c r="AO7" s="46" t="s">
        <v>64</v>
      </c>
      <c r="AP7" s="46" t="s">
        <v>65</v>
      </c>
      <c r="AQ7" s="46" t="s">
        <v>66</v>
      </c>
      <c r="AR7" s="102" t="s">
        <v>63</v>
      </c>
      <c r="AS7" s="102" t="s">
        <v>64</v>
      </c>
      <c r="AT7" s="102" t="s">
        <v>65</v>
      </c>
      <c r="AU7" s="102" t="s">
        <v>66</v>
      </c>
      <c r="AV7" s="46" t="s">
        <v>63</v>
      </c>
      <c r="AW7" s="46" t="s">
        <v>64</v>
      </c>
      <c r="AX7" s="46" t="s">
        <v>65</v>
      </c>
      <c r="AY7" s="46" t="s">
        <v>66</v>
      </c>
      <c r="AZ7" s="46" t="s">
        <v>63</v>
      </c>
      <c r="BA7" s="46" t="s">
        <v>64</v>
      </c>
      <c r="BB7" s="46" t="s">
        <v>65</v>
      </c>
      <c r="BC7" s="46" t="s">
        <v>66</v>
      </c>
      <c r="BD7" s="46" t="s">
        <v>63</v>
      </c>
      <c r="BE7" s="46" t="s">
        <v>64</v>
      </c>
      <c r="BF7" s="46" t="s">
        <v>65</v>
      </c>
      <c r="BG7" s="46" t="s">
        <v>66</v>
      </c>
      <c r="BH7" s="178"/>
      <c r="BI7" s="136"/>
    </row>
    <row r="8" spans="2:61" ht="24.95" customHeight="1">
      <c r="B8" s="117"/>
      <c r="C8" s="51" t="s">
        <v>67</v>
      </c>
      <c r="D8" s="128">
        <f>SUM(D9:D17,D19:D20,D22:D24)</f>
        <v>321986.39377647149</v>
      </c>
      <c r="E8" s="118">
        <f t="shared" ref="E8:G8" si="0">SUM(E9:E17,E19:E20,E22:E24)</f>
        <v>311708.14951367793</v>
      </c>
      <c r="F8" s="118">
        <f t="shared" si="0"/>
        <v>317173.1527886907</v>
      </c>
      <c r="G8" s="122">
        <f t="shared" si="0"/>
        <v>307347.15184451884</v>
      </c>
      <c r="H8" s="128">
        <f>SUM(H9:H17,H19:H20,H22:H24)</f>
        <v>319486.27140113222</v>
      </c>
      <c r="I8" s="118">
        <f t="shared" ref="I8" si="1">SUM(I9:I17,I19:I20,I22:I24)</f>
        <v>318222.53543247102</v>
      </c>
      <c r="J8" s="118">
        <f t="shared" ref="J8" si="2">SUM(J9:J17,J19:J20,J22:J24)</f>
        <v>332076.26568705565</v>
      </c>
      <c r="K8" s="122">
        <f t="shared" ref="K8" si="3">SUM(K9:K17,K19:K20,K22:K24)</f>
        <v>322543.80923624348</v>
      </c>
      <c r="L8" s="128">
        <f>SUM(L9:L17,L19:L20,L22:L24)</f>
        <v>329348.18044849898</v>
      </c>
      <c r="M8" s="118">
        <f t="shared" ref="M8" si="4">SUM(M9:M17,M19:M20,M22:M24)</f>
        <v>343001.5257560194</v>
      </c>
      <c r="N8" s="118">
        <f t="shared" ref="N8" si="5">SUM(N9:N17,N19:N20,N22:N24)</f>
        <v>346784.65326595621</v>
      </c>
      <c r="O8" s="122">
        <f t="shared" ref="O8" si="6">SUM(O9:O17,O19:O20,O22:O24)</f>
        <v>305056.5160248804</v>
      </c>
      <c r="P8" s="128">
        <f>SUM(P9:P17,P19:P20,P22:P24)</f>
        <v>281747.07896147278</v>
      </c>
      <c r="Q8" s="118">
        <f t="shared" ref="Q8" si="7">SUM(Q9:Q17,Q19:Q20,Q22:Q24)</f>
        <v>305679.10425756121</v>
      </c>
      <c r="R8" s="118">
        <f t="shared" ref="R8" si="8">SUM(R9:R17,R19:R20,R22:R24)</f>
        <v>293644.87108319433</v>
      </c>
      <c r="S8" s="122">
        <f t="shared" ref="S8" si="9">SUM(S9:S17,S19:S20,S22:S24)</f>
        <v>270913.96327763179</v>
      </c>
      <c r="T8" s="128">
        <f>SUM(T9:T17,T19:T20,T22:T24)</f>
        <v>265115.6537168409</v>
      </c>
      <c r="U8" s="118">
        <f t="shared" ref="U8" si="10">SUM(U9:U17,U19:U20,U22:U24)</f>
        <v>292698.58073275327</v>
      </c>
      <c r="V8" s="118">
        <f t="shared" ref="V8" si="11">SUM(V9:V17,V19:V20,V22:V24)</f>
        <v>290983.49254684936</v>
      </c>
      <c r="W8" s="122">
        <f t="shared" ref="W8" si="12">SUM(W9:W17,W19:W20,W22:W24)</f>
        <v>289166.25984040496</v>
      </c>
      <c r="X8" s="128">
        <f>SUM(X9:X17,X19:X20,X22:X24)</f>
        <v>297740.57886983262</v>
      </c>
      <c r="Y8" s="118">
        <f t="shared" ref="Y8:AA8" si="13">SUM(Y9:Y17,Y19:Y20,Y22:Y24)</f>
        <v>300504.39236949373</v>
      </c>
      <c r="Z8" s="118">
        <f t="shared" si="13"/>
        <v>300451.13816141908</v>
      </c>
      <c r="AA8" s="122">
        <f t="shared" si="13"/>
        <v>304135.29290808941</v>
      </c>
      <c r="AB8" s="128">
        <f>SUM(AB9:AB17,AB19:AB20,AB22:AB24)</f>
        <v>317653.52018554712</v>
      </c>
      <c r="AC8" s="118">
        <f t="shared" ref="AC8:AE8" si="14">SUM(AC9:AC17,AC19:AC20,AC22:AC24)</f>
        <v>337547.99728479504</v>
      </c>
      <c r="AD8" s="118">
        <f t="shared" si="14"/>
        <v>340345.69743719994</v>
      </c>
      <c r="AE8" s="122">
        <f t="shared" si="14"/>
        <v>338131.44815017626</v>
      </c>
      <c r="AF8" s="128">
        <f>SUM(AF9:AF17,AF19:AF20,AF22:AF24)</f>
        <v>323065.15061851917</v>
      </c>
      <c r="AG8" s="118">
        <f t="shared" ref="AG8:AI8" si="15">SUM(AG9:AG17,AG19:AG20,AG22:AG24)</f>
        <v>337202.26346855512</v>
      </c>
      <c r="AH8" s="118">
        <f t="shared" si="15"/>
        <v>325417.66212763666</v>
      </c>
      <c r="AI8" s="122">
        <f t="shared" si="15"/>
        <v>318705.17433806683</v>
      </c>
      <c r="AJ8" s="128">
        <f>SUM(AJ9:AJ17,AJ19:AJ20,AJ22:AJ24)</f>
        <v>297085.08551456529</v>
      </c>
      <c r="AK8" s="118">
        <f t="shared" ref="AK8:AM8" si="16">SUM(AK9:AK17,AK19:AK20,AK22:AK24)</f>
        <v>238576.97572299672</v>
      </c>
      <c r="AL8" s="118">
        <f t="shared" si="16"/>
        <v>258165.47332047767</v>
      </c>
      <c r="AM8" s="122">
        <f t="shared" si="16"/>
        <v>255416.24842191709</v>
      </c>
      <c r="AN8" s="128">
        <f>SUM(AN9:AN17,AN19:AN20,AN22:AN24)</f>
        <v>293369.71026612102</v>
      </c>
      <c r="AO8" s="118">
        <f t="shared" ref="AO8:AQ8" si="17">SUM(AO9:AO17,AO19:AO20,AO22:AO24)</f>
        <v>319137.83180622262</v>
      </c>
      <c r="AP8" s="118">
        <f t="shared" si="17"/>
        <v>326759.83592170419</v>
      </c>
      <c r="AQ8" s="122">
        <f t="shared" si="17"/>
        <v>341751.11633138044</v>
      </c>
      <c r="AR8" s="128">
        <f>SUM(AR9:AR17,AR19:AR20,AR22:AR24)</f>
        <v>355742.91208783933</v>
      </c>
      <c r="AS8" s="118">
        <f t="shared" ref="AS8:AU8" si="18">SUM(AS9:AS17,AS19:AS20,AS22:AS24)</f>
        <v>413683.34200737195</v>
      </c>
      <c r="AT8" s="118">
        <f t="shared" si="18"/>
        <v>421888.98171342252</v>
      </c>
      <c r="AU8" s="122">
        <f t="shared" si="18"/>
        <v>391105.34418823535</v>
      </c>
      <c r="AV8" s="128">
        <f>SUM(AV9:AV17,AV19:AV20,AV22:AV24)</f>
        <v>387666.37899644271</v>
      </c>
      <c r="AW8" s="118">
        <f t="shared" ref="AW8:AY8" si="19">SUM(AW9:AW17,AW19:AW20,AW22:AW24)</f>
        <v>401407.73954402976</v>
      </c>
      <c r="AX8" s="118">
        <f t="shared" si="19"/>
        <v>401327.2370421706</v>
      </c>
      <c r="AY8" s="122">
        <f t="shared" si="19"/>
        <v>411843.26894020918</v>
      </c>
      <c r="AZ8" s="128">
        <f>SUM(AZ9:AZ17,AZ19:AZ20,AZ22:AZ24)</f>
        <v>420671.47707236174</v>
      </c>
      <c r="BA8" s="118">
        <f t="shared" ref="BA8:BC8" si="20">SUM(BA9:BA17,BA19:BA20,BA22:BA24)</f>
        <v>448965.52367195085</v>
      </c>
      <c r="BB8" s="118">
        <f t="shared" si="20"/>
        <v>452150.86343002284</v>
      </c>
      <c r="BC8" s="122">
        <f t="shared" si="20"/>
        <v>437659.38635514892</v>
      </c>
      <c r="BD8" s="128">
        <f>SUM(BD9:BD17,BD19:BD20,BD22:BD24)</f>
        <v>436003.81977481494</v>
      </c>
      <c r="BE8" s="118">
        <f t="shared" ref="BE8:BG8" si="21">SUM(BE9:BE17,BE19:BE20,BE22:BE24)</f>
        <v>464257.11868147284</v>
      </c>
      <c r="BF8" s="118">
        <f t="shared" si="21"/>
        <v>470891.25362684578</v>
      </c>
      <c r="BG8" s="122">
        <f t="shared" si="21"/>
        <v>485613.95529468887</v>
      </c>
      <c r="BH8" s="89" t="s">
        <v>68</v>
      </c>
      <c r="BI8" s="136"/>
    </row>
    <row r="9" spans="2:61" ht="24.95" customHeight="1">
      <c r="B9" s="106" t="s">
        <v>69</v>
      </c>
      <c r="C9" s="49" t="s">
        <v>70</v>
      </c>
      <c r="D9" s="127">
        <v>3929.1708168734276</v>
      </c>
      <c r="E9" s="119">
        <v>2461.1835216729905</v>
      </c>
      <c r="F9" s="119">
        <v>777.84465958819851</v>
      </c>
      <c r="G9" s="120">
        <v>1887.0262976640574</v>
      </c>
      <c r="H9" s="121">
        <v>2959.2069952947995</v>
      </c>
      <c r="I9" s="119">
        <v>2290.9881318509742</v>
      </c>
      <c r="J9" s="119">
        <v>1489.9980099752652</v>
      </c>
      <c r="K9" s="120">
        <v>2756.7964549218682</v>
      </c>
      <c r="L9" s="121">
        <v>2589.1138999559043</v>
      </c>
      <c r="M9" s="119">
        <v>2363.6463669772024</v>
      </c>
      <c r="N9" s="119">
        <v>1752.0892924485956</v>
      </c>
      <c r="O9" s="120">
        <v>3058.41830207148</v>
      </c>
      <c r="P9" s="121">
        <v>2010.6325257188091</v>
      </c>
      <c r="Q9" s="119">
        <v>2460.7154406837471</v>
      </c>
      <c r="R9" s="119">
        <v>2819.382896047372</v>
      </c>
      <c r="S9" s="120">
        <v>2757.2703359152424</v>
      </c>
      <c r="T9" s="121">
        <v>2513.9252132045772</v>
      </c>
      <c r="U9" s="119">
        <v>2659.1148102871257</v>
      </c>
      <c r="V9" s="119">
        <v>2671.2186367752215</v>
      </c>
      <c r="W9" s="120">
        <v>2541.0879051638103</v>
      </c>
      <c r="X9" s="121">
        <v>2775.0443045222537</v>
      </c>
      <c r="Y9" s="119">
        <v>2749.3589120374218</v>
      </c>
      <c r="Z9" s="119">
        <v>2776.1139283410594</v>
      </c>
      <c r="AA9" s="120">
        <v>2864.652911099075</v>
      </c>
      <c r="AB9" s="121">
        <v>3038.4716767306654</v>
      </c>
      <c r="AC9" s="119">
        <v>2852.3582708318727</v>
      </c>
      <c r="AD9" s="119">
        <v>2738.1476509746799</v>
      </c>
      <c r="AE9" s="120">
        <v>2787.6671603875902</v>
      </c>
      <c r="AF9" s="121">
        <v>2887.4046933500986</v>
      </c>
      <c r="AG9" s="119">
        <v>2800.5490835731116</v>
      </c>
      <c r="AH9" s="119">
        <v>2944.4316265606049</v>
      </c>
      <c r="AI9" s="120">
        <v>3074.1640459844734</v>
      </c>
      <c r="AJ9" s="121">
        <v>2814.2316107818419</v>
      </c>
      <c r="AK9" s="119">
        <v>3811.6297811549102</v>
      </c>
      <c r="AL9" s="119">
        <v>3065.9547155465561</v>
      </c>
      <c r="AM9" s="120">
        <v>2939.2744759666584</v>
      </c>
      <c r="AN9" s="121">
        <v>3551.4749277697433</v>
      </c>
      <c r="AO9" s="119">
        <v>3778.0384016274629</v>
      </c>
      <c r="AP9" s="119">
        <v>3341.7123943232059</v>
      </c>
      <c r="AQ9" s="120">
        <v>3142.0535143233838</v>
      </c>
      <c r="AR9" s="121">
        <v>3704.1311759666055</v>
      </c>
      <c r="AS9" s="119">
        <v>3733.5671527739696</v>
      </c>
      <c r="AT9" s="119">
        <v>3371.1594233445276</v>
      </c>
      <c r="AU9" s="120">
        <v>3106.3386148694876</v>
      </c>
      <c r="AV9" s="121">
        <v>3847.5579120846278</v>
      </c>
      <c r="AW9" s="119">
        <v>3903.0661421875157</v>
      </c>
      <c r="AX9" s="119">
        <v>3573.2243707345474</v>
      </c>
      <c r="AY9" s="120">
        <v>3341.2056651949451</v>
      </c>
      <c r="AZ9" s="121">
        <v>3862.7749774447666</v>
      </c>
      <c r="BA9" s="119">
        <v>4002.8050441306837</v>
      </c>
      <c r="BB9" s="119">
        <v>3762.9161525464897</v>
      </c>
      <c r="BC9" s="120">
        <v>3455.8867018634796</v>
      </c>
      <c r="BD9" s="121">
        <v>3929.3477437432061</v>
      </c>
      <c r="BE9" s="119">
        <v>4030.1569485496238</v>
      </c>
      <c r="BF9" s="119">
        <v>3853.6939229628515</v>
      </c>
      <c r="BG9" s="120">
        <v>3869.6129396670653</v>
      </c>
      <c r="BH9" s="90" t="s">
        <v>71</v>
      </c>
      <c r="BI9" s="136"/>
    </row>
    <row r="10" spans="2:61" ht="36.75" customHeight="1">
      <c r="B10" s="106" t="s">
        <v>72</v>
      </c>
      <c r="C10" s="49" t="s">
        <v>73</v>
      </c>
      <c r="D10" s="127">
        <v>137534.65837172046</v>
      </c>
      <c r="E10" s="119">
        <v>125531.12763990583</v>
      </c>
      <c r="F10" s="119">
        <v>133725.26156998074</v>
      </c>
      <c r="G10" s="120">
        <v>134302.93075632252</v>
      </c>
      <c r="H10" s="121">
        <v>134028.11380218345</v>
      </c>
      <c r="I10" s="119">
        <v>125020.61749990068</v>
      </c>
      <c r="J10" s="119">
        <v>134988.98468400931</v>
      </c>
      <c r="K10" s="120">
        <v>128346.16725255936</v>
      </c>
      <c r="L10" s="121">
        <v>130479.58271327877</v>
      </c>
      <c r="M10" s="119">
        <v>134146.71331430133</v>
      </c>
      <c r="N10" s="119">
        <v>135511.96167083862</v>
      </c>
      <c r="O10" s="120">
        <v>99231.441890082089</v>
      </c>
      <c r="P10" s="121">
        <v>70192.544101899795</v>
      </c>
      <c r="Q10" s="119">
        <v>84109.042693257186</v>
      </c>
      <c r="R10" s="119">
        <v>72031.245672148507</v>
      </c>
      <c r="S10" s="120">
        <v>57079.724609860677</v>
      </c>
      <c r="T10" s="121">
        <v>45134.387279828254</v>
      </c>
      <c r="U10" s="119">
        <v>62988.403767678072</v>
      </c>
      <c r="V10" s="119">
        <v>68127.31378670907</v>
      </c>
      <c r="W10" s="120">
        <v>74079.067594074193</v>
      </c>
      <c r="X10" s="121">
        <v>70980.421586631928</v>
      </c>
      <c r="Y10" s="119">
        <v>67100.471710531521</v>
      </c>
      <c r="Z10" s="119">
        <v>70058.156462967614</v>
      </c>
      <c r="AA10" s="120">
        <v>80343.77144772571</v>
      </c>
      <c r="AB10" s="121">
        <v>85675.791461048284</v>
      </c>
      <c r="AC10" s="119">
        <v>97718.854007660353</v>
      </c>
      <c r="AD10" s="119">
        <v>105597.9203040338</v>
      </c>
      <c r="AE10" s="120">
        <v>112351.83211513399</v>
      </c>
      <c r="AF10" s="121">
        <v>83694.449091463481</v>
      </c>
      <c r="AG10" s="119">
        <v>89829.315966020775</v>
      </c>
      <c r="AH10" s="119">
        <v>84539.47861917995</v>
      </c>
      <c r="AI10" s="120">
        <v>87773.571794666394</v>
      </c>
      <c r="AJ10" s="121">
        <v>75232.041366267265</v>
      </c>
      <c r="AK10" s="119">
        <v>38387.580263479649</v>
      </c>
      <c r="AL10" s="119">
        <v>54369.63870434578</v>
      </c>
      <c r="AM10" s="120">
        <v>53607.708473738967</v>
      </c>
      <c r="AN10" s="121">
        <v>78603.712267018273</v>
      </c>
      <c r="AO10" s="119">
        <v>86955.884121926138</v>
      </c>
      <c r="AP10" s="119">
        <v>95973.293536057608</v>
      </c>
      <c r="AQ10" s="120">
        <v>104601.64148814221</v>
      </c>
      <c r="AR10" s="121">
        <v>109727.68451311106</v>
      </c>
      <c r="AS10" s="119">
        <v>149834.12346394421</v>
      </c>
      <c r="AT10" s="119">
        <v>157900.58488426093</v>
      </c>
      <c r="AU10" s="120">
        <v>130936.11507332321</v>
      </c>
      <c r="AV10" s="121">
        <v>110867.67005475753</v>
      </c>
      <c r="AW10" s="119">
        <v>111972.805574585</v>
      </c>
      <c r="AX10" s="119">
        <v>105144.82412589055</v>
      </c>
      <c r="AY10" s="120">
        <v>122386.63982461272</v>
      </c>
      <c r="AZ10" s="121">
        <v>106513.72120082076</v>
      </c>
      <c r="BA10" s="119">
        <v>116706.21291001733</v>
      </c>
      <c r="BB10" s="119">
        <v>113059.99635998752</v>
      </c>
      <c r="BC10" s="120">
        <v>104212.80436525753</v>
      </c>
      <c r="BD10" s="121">
        <v>98242.031561526295</v>
      </c>
      <c r="BE10" s="119">
        <v>102967.51939196722</v>
      </c>
      <c r="BF10" s="119">
        <v>101691.0183597819</v>
      </c>
      <c r="BG10" s="120">
        <v>110683.75758200667</v>
      </c>
      <c r="BH10" s="90" t="s">
        <v>74</v>
      </c>
      <c r="BI10" s="90"/>
    </row>
    <row r="11" spans="2:61" ht="24.95" customHeight="1">
      <c r="B11" s="106" t="s">
        <v>75</v>
      </c>
      <c r="C11" s="49" t="s">
        <v>76</v>
      </c>
      <c r="D11" s="127">
        <v>29427.138378036609</v>
      </c>
      <c r="E11" s="119">
        <v>27729.485732355912</v>
      </c>
      <c r="F11" s="119">
        <v>28062.334877102294</v>
      </c>
      <c r="G11" s="120">
        <v>27765.435111227504</v>
      </c>
      <c r="H11" s="121">
        <v>27197.528525286336</v>
      </c>
      <c r="I11" s="119">
        <v>30074.579152048136</v>
      </c>
      <c r="J11" s="119">
        <v>29261.739430209534</v>
      </c>
      <c r="K11" s="120">
        <v>29160.293155679145</v>
      </c>
      <c r="L11" s="121">
        <v>29914.570179816459</v>
      </c>
      <c r="M11" s="119">
        <v>32513.794626198964</v>
      </c>
      <c r="N11" s="119">
        <v>30158.169706010605</v>
      </c>
      <c r="O11" s="120">
        <v>30358.741274223557</v>
      </c>
      <c r="P11" s="121">
        <v>30498.448038968789</v>
      </c>
      <c r="Q11" s="119">
        <v>33262.059281885566</v>
      </c>
      <c r="R11" s="119">
        <v>30412.672352479483</v>
      </c>
      <c r="S11" s="120">
        <v>30465.63362664474</v>
      </c>
      <c r="T11" s="121">
        <v>29995.759904410213</v>
      </c>
      <c r="U11" s="119">
        <v>33964.179586435719</v>
      </c>
      <c r="V11" s="119">
        <v>30773.777770621353</v>
      </c>
      <c r="W11" s="120">
        <v>32011.75747692334</v>
      </c>
      <c r="X11" s="121">
        <v>32942.30702435923</v>
      </c>
      <c r="Y11" s="119">
        <v>35243.73174427732</v>
      </c>
      <c r="Z11" s="119">
        <v>33136.636327763772</v>
      </c>
      <c r="AA11" s="120">
        <v>34000.186200987446</v>
      </c>
      <c r="AB11" s="121">
        <v>33616.511432197534</v>
      </c>
      <c r="AC11" s="119">
        <v>37459.974761771424</v>
      </c>
      <c r="AD11" s="119">
        <v>35254.425179597871</v>
      </c>
      <c r="AE11" s="120">
        <v>34804.007601587044</v>
      </c>
      <c r="AF11" s="121">
        <v>35033.232158187035</v>
      </c>
      <c r="AG11" s="119">
        <v>38151.395689161342</v>
      </c>
      <c r="AH11" s="119">
        <v>33570.419713150943</v>
      </c>
      <c r="AI11" s="120">
        <v>34164.604347842898</v>
      </c>
      <c r="AJ11" s="121">
        <v>30418.380252661147</v>
      </c>
      <c r="AK11" s="119">
        <v>31505.792428329372</v>
      </c>
      <c r="AL11" s="119">
        <v>29143.731438114493</v>
      </c>
      <c r="AM11" s="120">
        <v>26879.02476468165</v>
      </c>
      <c r="AN11" s="121">
        <v>31916.048935729072</v>
      </c>
      <c r="AO11" s="119">
        <v>37605.670151821527</v>
      </c>
      <c r="AP11" s="119">
        <v>34650.946558921496</v>
      </c>
      <c r="AQ11" s="120">
        <v>31922.853938925233</v>
      </c>
      <c r="AR11" s="121">
        <v>36793.841096298347</v>
      </c>
      <c r="AS11" s="119">
        <v>44457.607076669708</v>
      </c>
      <c r="AT11" s="119">
        <v>41757.143894645342</v>
      </c>
      <c r="AU11" s="120">
        <v>37465.55865593809</v>
      </c>
      <c r="AV11" s="121">
        <v>44300.688298493849</v>
      </c>
      <c r="AW11" s="119">
        <v>45917.048468689012</v>
      </c>
      <c r="AX11" s="119">
        <v>47226.092548910587</v>
      </c>
      <c r="AY11" s="120">
        <v>44097.844447055249</v>
      </c>
      <c r="AZ11" s="121">
        <v>47491.267134108071</v>
      </c>
      <c r="BA11" s="119">
        <v>52406.936193282017</v>
      </c>
      <c r="BB11" s="119">
        <v>52627.909821216126</v>
      </c>
      <c r="BC11" s="120">
        <v>47719.715882575103</v>
      </c>
      <c r="BD11" s="121">
        <v>49630.909295331046</v>
      </c>
      <c r="BE11" s="119">
        <v>53861.989302900198</v>
      </c>
      <c r="BF11" s="119">
        <v>54510.759516107937</v>
      </c>
      <c r="BG11" s="120">
        <v>50223.583857321122</v>
      </c>
      <c r="BH11" s="90" t="s">
        <v>77</v>
      </c>
      <c r="BI11" s="90"/>
    </row>
    <row r="12" spans="2:61" ht="24.95" customHeight="1">
      <c r="B12" s="106" t="s">
        <v>78</v>
      </c>
      <c r="C12" s="49" t="s">
        <v>79</v>
      </c>
      <c r="D12" s="127">
        <v>7379.5310795536661</v>
      </c>
      <c r="E12" s="119">
        <v>9419.213432035096</v>
      </c>
      <c r="F12" s="119">
        <v>11140.627597879324</v>
      </c>
      <c r="G12" s="120">
        <v>9393.9170544332719</v>
      </c>
      <c r="H12" s="121">
        <v>9747.9199864995244</v>
      </c>
      <c r="I12" s="119">
        <v>9466.770984416813</v>
      </c>
      <c r="J12" s="119">
        <v>10186.07639549088</v>
      </c>
      <c r="K12" s="120">
        <v>9141.6278885807897</v>
      </c>
      <c r="L12" s="121">
        <v>8769.157902722598</v>
      </c>
      <c r="M12" s="119">
        <v>10247.047984905856</v>
      </c>
      <c r="N12" s="119">
        <v>11446.354021200257</v>
      </c>
      <c r="O12" s="120">
        <v>11363.407155963934</v>
      </c>
      <c r="P12" s="121">
        <v>11837.641810565117</v>
      </c>
      <c r="Q12" s="119">
        <v>12427.630309128006</v>
      </c>
      <c r="R12" s="119">
        <v>12920.978978299543</v>
      </c>
      <c r="S12" s="120">
        <v>12568.510935219854</v>
      </c>
      <c r="T12" s="121">
        <v>12402.521389883486</v>
      </c>
      <c r="U12" s="119">
        <v>12714.259417470272</v>
      </c>
      <c r="V12" s="119">
        <v>13535.689102656172</v>
      </c>
      <c r="W12" s="120">
        <v>13207.015695829918</v>
      </c>
      <c r="X12" s="121">
        <v>14130.967650601582</v>
      </c>
      <c r="Y12" s="119">
        <v>14916.671398407012</v>
      </c>
      <c r="Z12" s="119">
        <v>15083.832011927247</v>
      </c>
      <c r="AA12" s="120">
        <v>14423.76781301222</v>
      </c>
      <c r="AB12" s="121">
        <v>14581.347022142374</v>
      </c>
      <c r="AC12" s="119">
        <v>14900.863867215578</v>
      </c>
      <c r="AD12" s="119">
        <v>15859.879662543335</v>
      </c>
      <c r="AE12" s="120">
        <v>16285.086752285566</v>
      </c>
      <c r="AF12" s="121">
        <v>14803.497147005235</v>
      </c>
      <c r="AG12" s="119">
        <v>15793.817458931742</v>
      </c>
      <c r="AH12" s="119">
        <v>18104.116393282588</v>
      </c>
      <c r="AI12" s="120">
        <v>15429.943824802209</v>
      </c>
      <c r="AJ12" s="121">
        <v>15735.504089192154</v>
      </c>
      <c r="AK12" s="119">
        <v>15406.746376897552</v>
      </c>
      <c r="AL12" s="119">
        <v>16748.425089323577</v>
      </c>
      <c r="AM12" s="120">
        <v>15307.09787684014</v>
      </c>
      <c r="AN12" s="121">
        <v>15918.291000495223</v>
      </c>
      <c r="AO12" s="119">
        <v>18289.944403039663</v>
      </c>
      <c r="AP12" s="119">
        <v>19239.708699261406</v>
      </c>
      <c r="AQ12" s="120">
        <v>19132.116745705654</v>
      </c>
      <c r="AR12" s="121">
        <v>19590.563023650306</v>
      </c>
      <c r="AS12" s="119">
        <v>19902.962948884378</v>
      </c>
      <c r="AT12" s="119">
        <v>20598.608695036652</v>
      </c>
      <c r="AU12" s="120">
        <v>18624.994618393786</v>
      </c>
      <c r="AV12" s="121">
        <v>20545.477314379808</v>
      </c>
      <c r="AW12" s="119">
        <v>21749.899701676266</v>
      </c>
      <c r="AX12" s="119">
        <v>22373.619908629018</v>
      </c>
      <c r="AY12" s="120">
        <v>20972.130154286337</v>
      </c>
      <c r="AZ12" s="121">
        <v>21345.587711281649</v>
      </c>
      <c r="BA12" s="119">
        <v>22486.527978771443</v>
      </c>
      <c r="BB12" s="119">
        <v>23274.363868604814</v>
      </c>
      <c r="BC12" s="120">
        <v>22481.142795896707</v>
      </c>
      <c r="BD12" s="121">
        <v>21589.82988882795</v>
      </c>
      <c r="BE12" s="119">
        <v>25278.326705018888</v>
      </c>
      <c r="BF12" s="119">
        <v>25946.135754050301</v>
      </c>
      <c r="BG12" s="120">
        <v>20901.74483189786</v>
      </c>
      <c r="BH12" s="90" t="s">
        <v>80</v>
      </c>
      <c r="BI12" s="90"/>
    </row>
    <row r="13" spans="2:61" ht="24.95" customHeight="1">
      <c r="B13" s="106" t="s">
        <v>81</v>
      </c>
      <c r="C13" s="49" t="s">
        <v>82</v>
      </c>
      <c r="D13" s="127">
        <v>31744.711510319212</v>
      </c>
      <c r="E13" s="119">
        <v>30438.546146780172</v>
      </c>
      <c r="F13" s="119">
        <v>28301.27483438456</v>
      </c>
      <c r="G13" s="120">
        <v>26639.40316006638</v>
      </c>
      <c r="H13" s="121">
        <v>29455.521370018912</v>
      </c>
      <c r="I13" s="119">
        <v>29521.173779567143</v>
      </c>
      <c r="J13" s="119">
        <v>30349.35143483811</v>
      </c>
      <c r="K13" s="120">
        <v>31213.615858120203</v>
      </c>
      <c r="L13" s="121">
        <v>32156.098493725352</v>
      </c>
      <c r="M13" s="119">
        <v>32037.053551910725</v>
      </c>
      <c r="N13" s="119">
        <v>31886.913275193936</v>
      </c>
      <c r="O13" s="120">
        <v>31619.408726928064</v>
      </c>
      <c r="P13" s="121">
        <v>33399.485150423025</v>
      </c>
      <c r="Q13" s="119">
        <v>33071.433372911284</v>
      </c>
      <c r="R13" s="119">
        <v>33311.983411465</v>
      </c>
      <c r="S13" s="120">
        <v>33812.15754148527</v>
      </c>
      <c r="T13" s="121">
        <v>35802.10450466803</v>
      </c>
      <c r="U13" s="119">
        <v>34880.753454990634</v>
      </c>
      <c r="V13" s="119">
        <v>31135.96316569866</v>
      </c>
      <c r="W13" s="120">
        <v>28237.122154902579</v>
      </c>
      <c r="X13" s="121">
        <v>31638.410095204508</v>
      </c>
      <c r="Y13" s="119">
        <v>32433.209615059561</v>
      </c>
      <c r="Z13" s="119">
        <v>33781.420117027112</v>
      </c>
      <c r="AA13" s="120">
        <v>33249.530018083155</v>
      </c>
      <c r="AB13" s="121">
        <v>35783.573981298083</v>
      </c>
      <c r="AC13" s="119">
        <v>34249.605476338562</v>
      </c>
      <c r="AD13" s="119">
        <v>33635.574511660081</v>
      </c>
      <c r="AE13" s="120">
        <v>32343.720125972806</v>
      </c>
      <c r="AF13" s="121">
        <v>37498.12587342914</v>
      </c>
      <c r="AG13" s="119">
        <v>35398.943420579089</v>
      </c>
      <c r="AH13" s="119">
        <v>34855.385749321918</v>
      </c>
      <c r="AI13" s="120">
        <v>34046.457392658391</v>
      </c>
      <c r="AJ13" s="121">
        <v>34452.175869166371</v>
      </c>
      <c r="AK13" s="119">
        <v>30779.836567051025</v>
      </c>
      <c r="AL13" s="119">
        <v>29851.241028156284</v>
      </c>
      <c r="AM13" s="120">
        <v>31064.068582387561</v>
      </c>
      <c r="AN13" s="121">
        <v>32142.076710618629</v>
      </c>
      <c r="AO13" s="119">
        <v>31061.134469409099</v>
      </c>
      <c r="AP13" s="119">
        <v>33165.847579187182</v>
      </c>
      <c r="AQ13" s="120">
        <v>32870.700164687783</v>
      </c>
      <c r="AR13" s="121">
        <v>33708.903238220082</v>
      </c>
      <c r="AS13" s="119">
        <v>33533.304081959592</v>
      </c>
      <c r="AT13" s="119">
        <v>36229.154730001945</v>
      </c>
      <c r="AU13" s="120">
        <v>35481.625091951202</v>
      </c>
      <c r="AV13" s="121">
        <v>36613.955725579101</v>
      </c>
      <c r="AW13" s="119">
        <v>36684.111696876913</v>
      </c>
      <c r="AX13" s="119">
        <v>40577.585711161417</v>
      </c>
      <c r="AY13" s="120">
        <v>39959.069847979197</v>
      </c>
      <c r="AZ13" s="121">
        <v>44416.127979950477</v>
      </c>
      <c r="BA13" s="119">
        <v>43674.684619169399</v>
      </c>
      <c r="BB13" s="119">
        <v>48479.322018909319</v>
      </c>
      <c r="BC13" s="120">
        <v>48571.860998934695</v>
      </c>
      <c r="BD13" s="121">
        <v>48617.420662723103</v>
      </c>
      <c r="BE13" s="119">
        <v>48663.893851381035</v>
      </c>
      <c r="BF13" s="119">
        <v>54694.730233985101</v>
      </c>
      <c r="BG13" s="120">
        <v>56133.314923659229</v>
      </c>
      <c r="BH13" s="90" t="s">
        <v>83</v>
      </c>
      <c r="BI13" s="90"/>
    </row>
    <row r="14" spans="2:61" ht="36" customHeight="1">
      <c r="B14" s="106" t="s">
        <v>84</v>
      </c>
      <c r="C14" s="49" t="s">
        <v>85</v>
      </c>
      <c r="D14" s="127">
        <v>36933.000540290399</v>
      </c>
      <c r="E14" s="119">
        <v>39617.516147724877</v>
      </c>
      <c r="F14" s="119">
        <v>39895.423204861225</v>
      </c>
      <c r="G14" s="120">
        <v>38364.442042125818</v>
      </c>
      <c r="H14" s="121">
        <v>39676.253687712655</v>
      </c>
      <c r="I14" s="119">
        <v>43376.741870222017</v>
      </c>
      <c r="J14" s="119">
        <v>43254.4522057457</v>
      </c>
      <c r="K14" s="120">
        <v>43314.874976429579</v>
      </c>
      <c r="L14" s="121">
        <v>41396.211431440417</v>
      </c>
      <c r="M14" s="119">
        <v>43779.555211735671</v>
      </c>
      <c r="N14" s="119">
        <v>44895.097146255197</v>
      </c>
      <c r="O14" s="120">
        <v>45479.693841995824</v>
      </c>
      <c r="P14" s="121">
        <v>42595.107605169898</v>
      </c>
      <c r="Q14" s="119">
        <v>46939.565245571866</v>
      </c>
      <c r="R14" s="119">
        <v>46714.283710355288</v>
      </c>
      <c r="S14" s="120">
        <v>46701.490960905387</v>
      </c>
      <c r="T14" s="121">
        <v>44312.068638529934</v>
      </c>
      <c r="U14" s="119">
        <v>51035.627858630403</v>
      </c>
      <c r="V14" s="119">
        <v>48089.670982894502</v>
      </c>
      <c r="W14" s="120">
        <v>49721.811208335545</v>
      </c>
      <c r="X14" s="121">
        <v>47434.822842245936</v>
      </c>
      <c r="Y14" s="119">
        <v>49514.670681463045</v>
      </c>
      <c r="Z14" s="119">
        <v>49605.986251998576</v>
      </c>
      <c r="AA14" s="120">
        <v>48797.949919156192</v>
      </c>
      <c r="AB14" s="121">
        <v>45248.428065649459</v>
      </c>
      <c r="AC14" s="119">
        <v>52002.277118239741</v>
      </c>
      <c r="AD14" s="119">
        <v>50307.272308979962</v>
      </c>
      <c r="AE14" s="120">
        <v>50095.465339588969</v>
      </c>
      <c r="AF14" s="121">
        <v>48427.232829219036</v>
      </c>
      <c r="AG14" s="119">
        <v>53766.191813555983</v>
      </c>
      <c r="AH14" s="119">
        <v>52153.24419511306</v>
      </c>
      <c r="AI14" s="120">
        <v>52095.672347454652</v>
      </c>
      <c r="AJ14" s="121">
        <v>42214.070023025663</v>
      </c>
      <c r="AK14" s="119">
        <v>43082.705593814571</v>
      </c>
      <c r="AL14" s="119">
        <v>46088.993300295842</v>
      </c>
      <c r="AM14" s="120">
        <v>45923.091130215005</v>
      </c>
      <c r="AN14" s="121">
        <v>44005.66781799811</v>
      </c>
      <c r="AO14" s="119">
        <v>49824.33817493049</v>
      </c>
      <c r="AP14" s="119">
        <v>48290.453033869366</v>
      </c>
      <c r="AQ14" s="120">
        <v>55806.177792656657</v>
      </c>
      <c r="AR14" s="121">
        <v>47023.875368372021</v>
      </c>
      <c r="AS14" s="119">
        <v>53287.487364394998</v>
      </c>
      <c r="AT14" s="119">
        <v>53316.825991397105</v>
      </c>
      <c r="AU14" s="120">
        <v>61992.735245535645</v>
      </c>
      <c r="AV14" s="121">
        <v>52253.881197905663</v>
      </c>
      <c r="AW14" s="119">
        <v>57940.083897045319</v>
      </c>
      <c r="AX14" s="119">
        <v>58030.442729032009</v>
      </c>
      <c r="AY14" s="120">
        <v>66304.445586622693</v>
      </c>
      <c r="AZ14" s="121">
        <v>58367.078693805553</v>
      </c>
      <c r="BA14" s="119">
        <v>63796.040295095852</v>
      </c>
      <c r="BB14" s="119">
        <v>64760.219589988097</v>
      </c>
      <c r="BC14" s="120">
        <v>73506.991776550538</v>
      </c>
      <c r="BD14" s="121">
        <v>62842.422524539543</v>
      </c>
      <c r="BE14" s="119">
        <v>69181.884315143878</v>
      </c>
      <c r="BF14" s="119">
        <v>71120.957318661327</v>
      </c>
      <c r="BG14" s="120">
        <v>87686.666498192993</v>
      </c>
      <c r="BH14" s="90" t="s">
        <v>86</v>
      </c>
      <c r="BI14" s="90"/>
    </row>
    <row r="15" spans="2:61" ht="24.95" customHeight="1">
      <c r="B15" s="106" t="s">
        <v>87</v>
      </c>
      <c r="C15" s="49" t="s">
        <v>88</v>
      </c>
      <c r="D15" s="127">
        <v>19331.073666998895</v>
      </c>
      <c r="E15" s="119">
        <v>20530.739112987678</v>
      </c>
      <c r="F15" s="119">
        <v>22337.480478046476</v>
      </c>
      <c r="G15" s="120">
        <v>15901.706250641611</v>
      </c>
      <c r="H15" s="121">
        <v>18766.511574567845</v>
      </c>
      <c r="I15" s="119">
        <v>19644.826807909805</v>
      </c>
      <c r="J15" s="119">
        <v>23939.204117261172</v>
      </c>
      <c r="K15" s="120">
        <v>19597.445537379004</v>
      </c>
      <c r="L15" s="121">
        <v>20927.346587561733</v>
      </c>
      <c r="M15" s="119">
        <v>22188.300023345124</v>
      </c>
      <c r="N15" s="119">
        <v>25970.972651137086</v>
      </c>
      <c r="O15" s="120">
        <v>19352.956958935509</v>
      </c>
      <c r="P15" s="121">
        <v>22179.093416816722</v>
      </c>
      <c r="Q15" s="119">
        <v>23743.843218677095</v>
      </c>
      <c r="R15" s="119">
        <v>26735.757786765098</v>
      </c>
      <c r="S15" s="120">
        <v>21208.28067837028</v>
      </c>
      <c r="T15" s="121">
        <v>21248.890530196404</v>
      </c>
      <c r="U15" s="119">
        <v>21362.989269400714</v>
      </c>
      <c r="V15" s="119">
        <v>23225.198396189193</v>
      </c>
      <c r="W15" s="120">
        <v>17324.639258658357</v>
      </c>
      <c r="X15" s="121">
        <v>22004.936884426745</v>
      </c>
      <c r="Y15" s="119">
        <v>23285.456235326019</v>
      </c>
      <c r="Z15" s="119">
        <v>22128.474459384506</v>
      </c>
      <c r="AA15" s="120">
        <v>17675.240489001575</v>
      </c>
      <c r="AB15" s="121">
        <v>22997.405304546111</v>
      </c>
      <c r="AC15" s="119">
        <v>22689.046088437139</v>
      </c>
      <c r="AD15" s="119">
        <v>23573.008847973633</v>
      </c>
      <c r="AE15" s="120">
        <v>18055.311813797889</v>
      </c>
      <c r="AF15" s="121">
        <v>22687.294182859212</v>
      </c>
      <c r="AG15" s="119">
        <v>24403.091579123913</v>
      </c>
      <c r="AH15" s="119">
        <v>24590.211096639199</v>
      </c>
      <c r="AI15" s="120">
        <v>18598.924612597562</v>
      </c>
      <c r="AJ15" s="121">
        <v>25270.239279951988</v>
      </c>
      <c r="AK15" s="119">
        <v>14239.042529087492</v>
      </c>
      <c r="AL15" s="119">
        <v>14249.154499197311</v>
      </c>
      <c r="AM15" s="120">
        <v>13250.937544452225</v>
      </c>
      <c r="AN15" s="121">
        <v>19306.632255970002</v>
      </c>
      <c r="AO15" s="119">
        <v>18101.647092542116</v>
      </c>
      <c r="AP15" s="119">
        <v>18814.374328439313</v>
      </c>
      <c r="AQ15" s="120">
        <v>16683.023562743838</v>
      </c>
      <c r="AR15" s="121">
        <v>25916.715467539096</v>
      </c>
      <c r="AS15" s="119">
        <v>25973.98503911545</v>
      </c>
      <c r="AT15" s="119">
        <v>27454.468694991188</v>
      </c>
      <c r="AU15" s="120">
        <v>20014.419605194744</v>
      </c>
      <c r="AV15" s="121">
        <v>33676.163978238823</v>
      </c>
      <c r="AW15" s="119">
        <v>31003.783302249816</v>
      </c>
      <c r="AX15" s="119">
        <v>34645.204111682797</v>
      </c>
      <c r="AY15" s="120">
        <v>21995.05348492026</v>
      </c>
      <c r="AZ15" s="121">
        <v>38553.178489061647</v>
      </c>
      <c r="BA15" s="119">
        <v>37302.366940648724</v>
      </c>
      <c r="BB15" s="119">
        <v>39994.683783371227</v>
      </c>
      <c r="BC15" s="120">
        <v>27689.473910441957</v>
      </c>
      <c r="BD15" s="121">
        <v>43541.240647471728</v>
      </c>
      <c r="BE15" s="119">
        <v>42499.934529723905</v>
      </c>
      <c r="BF15" s="119">
        <v>43965.354351961541</v>
      </c>
      <c r="BG15" s="120">
        <v>32700.6210070466</v>
      </c>
      <c r="BH15" s="90" t="s">
        <v>89</v>
      </c>
      <c r="BI15" s="90"/>
    </row>
    <row r="16" spans="2:61" ht="24.95" customHeight="1">
      <c r="B16" s="106" t="s">
        <v>90</v>
      </c>
      <c r="C16" s="49" t="s">
        <v>91</v>
      </c>
      <c r="D16" s="127">
        <v>6557.2448488442287</v>
      </c>
      <c r="E16" s="119">
        <v>6182.3034994077916</v>
      </c>
      <c r="F16" s="119">
        <v>4618.4844786179838</v>
      </c>
      <c r="G16" s="120">
        <v>6804.1589073786827</v>
      </c>
      <c r="H16" s="121">
        <v>7618.6371106296747</v>
      </c>
      <c r="I16" s="119">
        <v>6734.1534597148438</v>
      </c>
      <c r="J16" s="119">
        <v>6179.3954619186989</v>
      </c>
      <c r="K16" s="120">
        <v>7845.3835082189089</v>
      </c>
      <c r="L16" s="121">
        <v>8437.0849042142763</v>
      </c>
      <c r="M16" s="119">
        <v>8108.5449062377193</v>
      </c>
      <c r="N16" s="119">
        <v>6981.1762197081907</v>
      </c>
      <c r="O16" s="120">
        <v>8265.9270413488121</v>
      </c>
      <c r="P16" s="121">
        <v>9002.1897688146655</v>
      </c>
      <c r="Q16" s="119">
        <v>7818.4165114345014</v>
      </c>
      <c r="R16" s="119">
        <v>7430.7343065739678</v>
      </c>
      <c r="S16" s="120">
        <v>8003.0118977483216</v>
      </c>
      <c r="T16" s="121">
        <v>8683.6649914379068</v>
      </c>
      <c r="U16" s="119">
        <v>7299.5315328635961</v>
      </c>
      <c r="V16" s="119">
        <v>7448.2294936656426</v>
      </c>
      <c r="W16" s="120">
        <v>8069.9876255747449</v>
      </c>
      <c r="X16" s="121">
        <v>8681.2229400784308</v>
      </c>
      <c r="Y16" s="119">
        <v>7631.8017956451085</v>
      </c>
      <c r="Z16" s="119">
        <v>7157.2254088011468</v>
      </c>
      <c r="AA16" s="120">
        <v>8582.9544683624954</v>
      </c>
      <c r="AB16" s="121">
        <v>8709.3187495450729</v>
      </c>
      <c r="AC16" s="119">
        <v>7564.1699784578459</v>
      </c>
      <c r="AD16" s="119">
        <v>7198.2940840875035</v>
      </c>
      <c r="AE16" s="120">
        <v>8878.3236106690292</v>
      </c>
      <c r="AF16" s="121">
        <v>9110.7051954358376</v>
      </c>
      <c r="AG16" s="119">
        <v>7647.9007692925234</v>
      </c>
      <c r="AH16" s="119">
        <v>6981.7572731443061</v>
      </c>
      <c r="AI16" s="120">
        <v>8993.2989731007383</v>
      </c>
      <c r="AJ16" s="121">
        <v>6645.0619252459755</v>
      </c>
      <c r="AK16" s="119">
        <v>2554.1512083721823</v>
      </c>
      <c r="AL16" s="119">
        <v>3962.3532919695281</v>
      </c>
      <c r="AM16" s="120">
        <v>6691.1621115927883</v>
      </c>
      <c r="AN16" s="121">
        <v>5148.3066846080328</v>
      </c>
      <c r="AO16" s="119">
        <v>7473.6207742711795</v>
      </c>
      <c r="AP16" s="119">
        <v>7394.7320209503614</v>
      </c>
      <c r="AQ16" s="120">
        <v>11335.638271399159</v>
      </c>
      <c r="AR16" s="121">
        <v>9003.6586763505911</v>
      </c>
      <c r="AS16" s="119">
        <v>9413.4846015740677</v>
      </c>
      <c r="AT16" s="119">
        <v>8843.2574577307332</v>
      </c>
      <c r="AU16" s="120">
        <v>12172.780649102486</v>
      </c>
      <c r="AV16" s="121">
        <v>9452.6861822559367</v>
      </c>
      <c r="AW16" s="119">
        <v>10634.376669043735</v>
      </c>
      <c r="AX16" s="119">
        <v>9888.2482616933794</v>
      </c>
      <c r="AY16" s="120">
        <v>13998.821644231706</v>
      </c>
      <c r="AZ16" s="121">
        <v>10816.750537978629</v>
      </c>
      <c r="BA16" s="119">
        <v>12131.831947780851</v>
      </c>
      <c r="BB16" s="119">
        <v>11035.980814126897</v>
      </c>
      <c r="BC16" s="120">
        <v>15978.92473962027</v>
      </c>
      <c r="BD16" s="121">
        <v>11423.701823865498</v>
      </c>
      <c r="BE16" s="119">
        <v>13626.213865181255</v>
      </c>
      <c r="BF16" s="119">
        <v>11948.549112116381</v>
      </c>
      <c r="BG16" s="120">
        <v>19223.929463845441</v>
      </c>
      <c r="BH16" s="90" t="s">
        <v>92</v>
      </c>
      <c r="BI16" s="90"/>
    </row>
    <row r="17" spans="2:61" ht="24.95" customHeight="1">
      <c r="B17" s="106" t="s">
        <v>93</v>
      </c>
      <c r="C17" s="49" t="s">
        <v>94</v>
      </c>
      <c r="D17" s="127">
        <v>8314.6423778209464</v>
      </c>
      <c r="E17" s="119">
        <v>8334.5656288666687</v>
      </c>
      <c r="F17" s="119">
        <v>8764.2478107003444</v>
      </c>
      <c r="G17" s="120">
        <v>7275.4198154069891</v>
      </c>
      <c r="H17" s="121">
        <v>8382.6429857991443</v>
      </c>
      <c r="I17" s="119">
        <v>8452.0047739374113</v>
      </c>
      <c r="J17" s="119">
        <v>9242.8064431724306</v>
      </c>
      <c r="K17" s="120">
        <v>7598.9781924593899</v>
      </c>
      <c r="L17" s="121">
        <v>9072.6489562430033</v>
      </c>
      <c r="M17" s="119">
        <v>9230.8171282491785</v>
      </c>
      <c r="N17" s="119">
        <v>10201.211950198283</v>
      </c>
      <c r="O17" s="120">
        <v>8597.8598858767855</v>
      </c>
      <c r="P17" s="121">
        <v>9890.4917580443689</v>
      </c>
      <c r="Q17" s="119">
        <v>9949.6916739167118</v>
      </c>
      <c r="R17" s="119">
        <v>10667.00729399806</v>
      </c>
      <c r="S17" s="120">
        <v>8469.1954342777462</v>
      </c>
      <c r="T17" s="121">
        <v>10219.191065393114</v>
      </c>
      <c r="U17" s="119">
        <v>10360.011858611444</v>
      </c>
      <c r="V17" s="119">
        <v>11302.879860911666</v>
      </c>
      <c r="W17" s="120">
        <v>9395.1549819755019</v>
      </c>
      <c r="X17" s="121">
        <v>10809.851116417873</v>
      </c>
      <c r="Y17" s="119">
        <v>11047.533257736734</v>
      </c>
      <c r="Z17" s="119">
        <v>11490.177538271906</v>
      </c>
      <c r="AA17" s="120">
        <v>10244.51221503854</v>
      </c>
      <c r="AB17" s="121">
        <v>11247.048446247765</v>
      </c>
      <c r="AC17" s="119">
        <v>11412.074205834793</v>
      </c>
      <c r="AD17" s="119">
        <v>11884.935238674807</v>
      </c>
      <c r="AE17" s="120">
        <v>9973.0214122970683</v>
      </c>
      <c r="AF17" s="121">
        <v>11548.039083779997</v>
      </c>
      <c r="AG17" s="119">
        <v>12045.716737360392</v>
      </c>
      <c r="AH17" s="119">
        <v>12238.446742103475</v>
      </c>
      <c r="AI17" s="120">
        <v>10770.628314207486</v>
      </c>
      <c r="AJ17" s="121">
        <v>12239.982395573365</v>
      </c>
      <c r="AK17" s="119">
        <v>11196.281064658848</v>
      </c>
      <c r="AL17" s="119">
        <v>12390.285211220649</v>
      </c>
      <c r="AM17" s="120">
        <v>10413.811374001971</v>
      </c>
      <c r="AN17" s="121">
        <v>12085.680819743924</v>
      </c>
      <c r="AO17" s="119">
        <v>11494.261325692863</v>
      </c>
      <c r="AP17" s="119">
        <v>12803.252304366311</v>
      </c>
      <c r="AQ17" s="120">
        <v>11121.642762871936</v>
      </c>
      <c r="AR17" s="121">
        <v>12578.716364339323</v>
      </c>
      <c r="AS17" s="119">
        <v>12352.259419676313</v>
      </c>
      <c r="AT17" s="119">
        <v>13489.437672258067</v>
      </c>
      <c r="AU17" s="120">
        <v>11938.669541347055</v>
      </c>
      <c r="AV17" s="121">
        <v>12996.42636360695</v>
      </c>
      <c r="AW17" s="119">
        <v>13228.028646985689</v>
      </c>
      <c r="AX17" s="119">
        <v>13871.128335353224</v>
      </c>
      <c r="AY17" s="120">
        <v>12313.025287192559</v>
      </c>
      <c r="AZ17" s="121">
        <v>14248.008636382088</v>
      </c>
      <c r="BA17" s="119">
        <v>14499.04546948813</v>
      </c>
      <c r="BB17" s="119">
        <v>15561.083981090291</v>
      </c>
      <c r="BC17" s="120">
        <v>13809.564014738236</v>
      </c>
      <c r="BD17" s="121">
        <v>14691.557631168074</v>
      </c>
      <c r="BE17" s="119">
        <v>15371.689985682217</v>
      </c>
      <c r="BF17" s="119">
        <v>16393.565305656979</v>
      </c>
      <c r="BG17" s="120">
        <v>14337.706946316055</v>
      </c>
      <c r="BH17" s="90" t="s">
        <v>95</v>
      </c>
      <c r="BI17" s="90"/>
    </row>
    <row r="18" spans="2:61" ht="24.95" customHeight="1">
      <c r="B18" s="106" t="s">
        <v>96</v>
      </c>
      <c r="C18" s="51" t="s">
        <v>97</v>
      </c>
      <c r="D18" s="128">
        <v>29538.254432689762</v>
      </c>
      <c r="E18" s="118">
        <v>27963.160190240236</v>
      </c>
      <c r="F18" s="118">
        <v>25390.123095172574</v>
      </c>
      <c r="G18" s="122">
        <v>25654.829094384171</v>
      </c>
      <c r="H18" s="123">
        <v>31883.738260869042</v>
      </c>
      <c r="I18" s="118">
        <v>31982.403638874872</v>
      </c>
      <c r="J18" s="118">
        <v>30719.767255076455</v>
      </c>
      <c r="K18" s="122">
        <v>31387.312296620905</v>
      </c>
      <c r="L18" s="123">
        <v>37296.163679217636</v>
      </c>
      <c r="M18" s="118">
        <v>36947.78889572739</v>
      </c>
      <c r="N18" s="118">
        <v>34310.763758641988</v>
      </c>
      <c r="O18" s="122">
        <v>34587.57212755808</v>
      </c>
      <c r="P18" s="123">
        <v>40616.697460111289</v>
      </c>
      <c r="Q18" s="118">
        <v>39298.01762319402</v>
      </c>
      <c r="R18" s="118">
        <v>36195.078417977398</v>
      </c>
      <c r="S18" s="122">
        <v>37242.953108133937</v>
      </c>
      <c r="T18" s="123">
        <v>41707.011920971403</v>
      </c>
      <c r="U18" s="118">
        <v>40839.175791721544</v>
      </c>
      <c r="V18" s="118">
        <v>38007.240489798663</v>
      </c>
      <c r="W18" s="122">
        <v>39643.28374814929</v>
      </c>
      <c r="X18" s="123">
        <v>44328.313070967757</v>
      </c>
      <c r="Y18" s="118">
        <v>41560.693720414456</v>
      </c>
      <c r="Z18" s="118">
        <v>38147.565880177775</v>
      </c>
      <c r="AA18" s="122">
        <v>38812.437464981202</v>
      </c>
      <c r="AB18" s="123">
        <v>42519.829182209054</v>
      </c>
      <c r="AC18" s="118">
        <v>41311.104553386518</v>
      </c>
      <c r="AD18" s="118">
        <v>38230.830570457278</v>
      </c>
      <c r="AE18" s="122">
        <v>40121.381814141358</v>
      </c>
      <c r="AF18" s="123">
        <v>44026.662760837506</v>
      </c>
      <c r="AG18" s="118">
        <v>41887.568285783527</v>
      </c>
      <c r="AH18" s="118">
        <v>39005.990588985573</v>
      </c>
      <c r="AI18" s="122">
        <v>41782.151586366002</v>
      </c>
      <c r="AJ18" s="123">
        <v>39353.939630677727</v>
      </c>
      <c r="AK18" s="118">
        <v>36083.626370526399</v>
      </c>
      <c r="AL18" s="118">
        <v>33410.878718824271</v>
      </c>
      <c r="AM18" s="122">
        <v>35009.037690616497</v>
      </c>
      <c r="AN18" s="123">
        <v>36896.51363334393</v>
      </c>
      <c r="AO18" s="118">
        <v>39254.528579433892</v>
      </c>
      <c r="AP18" s="118">
        <v>36642.402722553918</v>
      </c>
      <c r="AQ18" s="122">
        <v>37197.778122462143</v>
      </c>
      <c r="AR18" s="123">
        <v>43537.229668798507</v>
      </c>
      <c r="AS18" s="118">
        <v>43888.951375818571</v>
      </c>
      <c r="AT18" s="118">
        <v>41598.779991272982</v>
      </c>
      <c r="AU18" s="122">
        <v>42964.00827609258</v>
      </c>
      <c r="AV18" s="123">
        <v>47030.137168965652</v>
      </c>
      <c r="AW18" s="118">
        <v>49226.599449662332</v>
      </c>
      <c r="AX18" s="118">
        <v>45929.497553162924</v>
      </c>
      <c r="AY18" s="122">
        <v>47074.592954384112</v>
      </c>
      <c r="AZ18" s="123">
        <v>56895.667882279595</v>
      </c>
      <c r="BA18" s="118">
        <v>58146.951893585996</v>
      </c>
      <c r="BB18" s="118">
        <v>53224.384253332129</v>
      </c>
      <c r="BC18" s="122">
        <v>55057.054902544973</v>
      </c>
      <c r="BD18" s="123">
        <v>60520.552848224819</v>
      </c>
      <c r="BE18" s="118">
        <v>61839.662915915069</v>
      </c>
      <c r="BF18" s="118">
        <v>56383.347641499946</v>
      </c>
      <c r="BG18" s="122">
        <v>64806.298365121729</v>
      </c>
      <c r="BH18" s="89" t="s">
        <v>98</v>
      </c>
      <c r="BI18" s="89"/>
    </row>
    <row r="19" spans="2:61" ht="24.95" customHeight="1">
      <c r="B19" s="106" t="s">
        <v>99</v>
      </c>
      <c r="C19" s="49" t="s">
        <v>100</v>
      </c>
      <c r="D19" s="127">
        <v>16448.940854135471</v>
      </c>
      <c r="E19" s="119">
        <v>16989.488808389404</v>
      </c>
      <c r="F19" s="119">
        <v>16423.494366982468</v>
      </c>
      <c r="G19" s="120">
        <v>16227.627407984659</v>
      </c>
      <c r="H19" s="121">
        <v>16239.131561065087</v>
      </c>
      <c r="I19" s="119">
        <v>17368.518262558286</v>
      </c>
      <c r="J19" s="119">
        <v>16980.633811647858</v>
      </c>
      <c r="K19" s="120">
        <v>17217.111274359544</v>
      </c>
      <c r="L19" s="121">
        <v>17201.193851764649</v>
      </c>
      <c r="M19" s="119">
        <v>18946.161234034153</v>
      </c>
      <c r="N19" s="119">
        <v>19547.182818884037</v>
      </c>
      <c r="O19" s="120">
        <v>20810.869053553761</v>
      </c>
      <c r="P19" s="121">
        <v>20499.519666885109</v>
      </c>
      <c r="Q19" s="119">
        <v>21226.45577535846</v>
      </c>
      <c r="R19" s="119">
        <v>20866.815237857805</v>
      </c>
      <c r="S19" s="120">
        <v>21070.344019965778</v>
      </c>
      <c r="T19" s="121">
        <v>22925.600068686286</v>
      </c>
      <c r="U19" s="119">
        <v>23422.491147103359</v>
      </c>
      <c r="V19" s="119">
        <v>22971.941552720673</v>
      </c>
      <c r="W19" s="120">
        <v>22662.877281324476</v>
      </c>
      <c r="X19" s="121">
        <v>23978.572251691319</v>
      </c>
      <c r="Y19" s="119">
        <v>23980.546501984845</v>
      </c>
      <c r="Z19" s="119">
        <v>22820.133123292795</v>
      </c>
      <c r="AA19" s="120">
        <v>22316.970770781685</v>
      </c>
      <c r="AB19" s="121">
        <v>22494.976547604139</v>
      </c>
      <c r="AC19" s="119">
        <v>22196.510690245039</v>
      </c>
      <c r="AD19" s="119">
        <v>20720.026955741807</v>
      </c>
      <c r="AE19" s="120">
        <v>19891.287692907863</v>
      </c>
      <c r="AF19" s="121">
        <v>22156.572361097569</v>
      </c>
      <c r="AG19" s="119">
        <v>21596.232110600187</v>
      </c>
      <c r="AH19" s="119">
        <v>20284.454361707536</v>
      </c>
      <c r="AI19" s="120">
        <v>19444.289568865694</v>
      </c>
      <c r="AJ19" s="121">
        <v>18500.389341806276</v>
      </c>
      <c r="AK19" s="119">
        <v>17425.079964409098</v>
      </c>
      <c r="AL19" s="119">
        <v>16604.249394786311</v>
      </c>
      <c r="AM19" s="120">
        <v>16538.934430699042</v>
      </c>
      <c r="AN19" s="121">
        <v>17676.203284871703</v>
      </c>
      <c r="AO19" s="119">
        <v>20149.28753026457</v>
      </c>
      <c r="AP19" s="119">
        <v>18155.994179213398</v>
      </c>
      <c r="AQ19" s="120">
        <v>18123.782466831704</v>
      </c>
      <c r="AR19" s="121">
        <v>19698.025590600264</v>
      </c>
      <c r="AS19" s="119">
        <v>22712.935622049779</v>
      </c>
      <c r="AT19" s="119">
        <v>20404.662782112384</v>
      </c>
      <c r="AU19" s="120">
        <v>20596.575001431891</v>
      </c>
      <c r="AV19" s="121">
        <v>21650.884521380365</v>
      </c>
      <c r="AW19" s="119">
        <v>25530.955099263174</v>
      </c>
      <c r="AX19" s="119">
        <v>22480.630401167316</v>
      </c>
      <c r="AY19" s="120">
        <v>23719.178878326489</v>
      </c>
      <c r="AZ19" s="121">
        <v>26318.10092103557</v>
      </c>
      <c r="BA19" s="119">
        <v>31586.821893848795</v>
      </c>
      <c r="BB19" s="119">
        <v>28341.519225321477</v>
      </c>
      <c r="BC19" s="120">
        <v>29527.722371094191</v>
      </c>
      <c r="BD19" s="121">
        <v>29597.158346205055</v>
      </c>
      <c r="BE19" s="119">
        <v>35155.383146917957</v>
      </c>
      <c r="BF19" s="119">
        <v>32345.691840695985</v>
      </c>
      <c r="BG19" s="120">
        <v>34197.792088312824</v>
      </c>
      <c r="BH19" s="90" t="s">
        <v>101</v>
      </c>
      <c r="BI19" s="90"/>
    </row>
    <row r="20" spans="2:61" s="53" customFormat="1" ht="49.5" customHeight="1">
      <c r="B20" s="106" t="s">
        <v>102</v>
      </c>
      <c r="C20" s="52" t="s">
        <v>103</v>
      </c>
      <c r="D20" s="127">
        <v>15329.069513146209</v>
      </c>
      <c r="E20" s="119">
        <v>14961.035146765556</v>
      </c>
      <c r="F20" s="119">
        <v>13622.229965430197</v>
      </c>
      <c r="G20" s="120">
        <v>12479.036529238254</v>
      </c>
      <c r="H20" s="121">
        <v>15145.949247949195</v>
      </c>
      <c r="I20" s="119">
        <v>15949.606636315473</v>
      </c>
      <c r="J20" s="119">
        <v>15385.64358505091</v>
      </c>
      <c r="K20" s="120">
        <v>15397.240577021848</v>
      </c>
      <c r="L20" s="121">
        <v>17270.177986452924</v>
      </c>
      <c r="M20" s="119">
        <v>17994.465578918149</v>
      </c>
      <c r="N20" s="119">
        <v>16541.977723574648</v>
      </c>
      <c r="O20" s="120">
        <v>15028.198733482353</v>
      </c>
      <c r="P20" s="121">
        <v>17891.850690447824</v>
      </c>
      <c r="Q20" s="119">
        <v>18346.515394177808</v>
      </c>
      <c r="R20" s="119">
        <v>17646.342534261115</v>
      </c>
      <c r="S20" s="120">
        <v>16322.866237786844</v>
      </c>
      <c r="T20" s="121">
        <v>19069.930113745842</v>
      </c>
      <c r="U20" s="119">
        <v>18891.178047096018</v>
      </c>
      <c r="V20" s="119">
        <v>18161.027169034976</v>
      </c>
      <c r="W20" s="120">
        <v>18164.371767957098</v>
      </c>
      <c r="X20" s="121">
        <v>18807.752258250472</v>
      </c>
      <c r="Y20" s="119">
        <v>18827.695039288974</v>
      </c>
      <c r="Z20" s="119">
        <v>18063.310567629913</v>
      </c>
      <c r="AA20" s="120">
        <v>17700.826171468045</v>
      </c>
      <c r="AB20" s="121">
        <v>19804.977552489949</v>
      </c>
      <c r="AC20" s="119">
        <v>19992.66094749792</v>
      </c>
      <c r="AD20" s="119">
        <v>19019.257142563831</v>
      </c>
      <c r="AE20" s="120">
        <v>18220.643337732454</v>
      </c>
      <c r="AF20" s="121">
        <v>20484.80818087903</v>
      </c>
      <c r="AG20" s="119">
        <v>20727.1735473843</v>
      </c>
      <c r="AH20" s="119">
        <v>19855.555039475606</v>
      </c>
      <c r="AI20" s="120">
        <v>19560.774278901121</v>
      </c>
      <c r="AJ20" s="121">
        <v>19518.189699583738</v>
      </c>
      <c r="AK20" s="119">
        <v>16816.15878405586</v>
      </c>
      <c r="AL20" s="119">
        <v>16521.595704648531</v>
      </c>
      <c r="AM20" s="120">
        <v>16880.679503761035</v>
      </c>
      <c r="AN20" s="121">
        <v>18417.011738733538</v>
      </c>
      <c r="AO20" s="119">
        <v>19100.372183979045</v>
      </c>
      <c r="AP20" s="119">
        <v>18721.438488711625</v>
      </c>
      <c r="AQ20" s="120">
        <v>19093.113818234851</v>
      </c>
      <c r="AR20" s="121">
        <v>21252.008672125205</v>
      </c>
      <c r="AS20" s="119">
        <v>21275.137995077373</v>
      </c>
      <c r="AT20" s="119">
        <v>20231.3799006388</v>
      </c>
      <c r="AU20" s="120">
        <v>19558.717341725915</v>
      </c>
      <c r="AV20" s="121">
        <v>23501.270415215658</v>
      </c>
      <c r="AW20" s="119">
        <v>24300.672654868235</v>
      </c>
      <c r="AX20" s="119">
        <v>23696.582193362417</v>
      </c>
      <c r="AY20" s="120">
        <v>21995.106567276551</v>
      </c>
      <c r="AZ20" s="121">
        <v>27798.499465281751</v>
      </c>
      <c r="BA20" s="119">
        <v>28628.912498944541</v>
      </c>
      <c r="BB20" s="119">
        <v>27814.098045446648</v>
      </c>
      <c r="BC20" s="120">
        <v>26672.258845734945</v>
      </c>
      <c r="BD20" s="121">
        <v>29433.888229455923</v>
      </c>
      <c r="BE20" s="119">
        <v>30481.998091740912</v>
      </c>
      <c r="BF20" s="119">
        <v>29442.801480041839</v>
      </c>
      <c r="BG20" s="120">
        <v>29720.584447085475</v>
      </c>
      <c r="BH20" s="90" t="s">
        <v>104</v>
      </c>
      <c r="BI20" s="90"/>
    </row>
    <row r="21" spans="2:61" ht="24.95" customHeight="1">
      <c r="B21" s="106" t="s">
        <v>105</v>
      </c>
      <c r="C21" s="51" t="s">
        <v>106</v>
      </c>
      <c r="D21" s="128">
        <v>15906.424603055559</v>
      </c>
      <c r="E21" s="118">
        <v>17221.131011686692</v>
      </c>
      <c r="F21" s="118">
        <v>17832.701703456336</v>
      </c>
      <c r="G21" s="122">
        <v>19003.132150073216</v>
      </c>
      <c r="H21" s="123">
        <v>18555.263353905575</v>
      </c>
      <c r="I21" s="118">
        <v>19590.885947125291</v>
      </c>
      <c r="J21" s="118">
        <v>21129.957875526969</v>
      </c>
      <c r="K21" s="122">
        <v>19741.607093787949</v>
      </c>
      <c r="L21" s="123">
        <v>22268.541615775295</v>
      </c>
      <c r="M21" s="118">
        <v>23344.102388952469</v>
      </c>
      <c r="N21" s="118">
        <v>20662.214534657774</v>
      </c>
      <c r="O21" s="122">
        <v>18976.887626915555</v>
      </c>
      <c r="P21" s="123">
        <v>22879.513267836846</v>
      </c>
      <c r="Q21" s="118">
        <v>23412.905732774452</v>
      </c>
      <c r="R21" s="118">
        <v>21824.141877916227</v>
      </c>
      <c r="S21" s="122">
        <v>20726.049716659643</v>
      </c>
      <c r="T21" s="123">
        <v>22455.746986545208</v>
      </c>
      <c r="U21" s="118">
        <v>22858.515009972834</v>
      </c>
      <c r="V21" s="118">
        <v>24726.550298879607</v>
      </c>
      <c r="W21" s="122">
        <v>24407.15255718675</v>
      </c>
      <c r="X21" s="123">
        <v>25079.744402066128</v>
      </c>
      <c r="Y21" s="118">
        <v>25495.783960324483</v>
      </c>
      <c r="Z21" s="118">
        <v>27365.225186748237</v>
      </c>
      <c r="AA21" s="122">
        <v>27848.06686199793</v>
      </c>
      <c r="AB21" s="123">
        <v>26871.627850845853</v>
      </c>
      <c r="AC21" s="118">
        <v>28280.020981320904</v>
      </c>
      <c r="AD21" s="118">
        <v>28557.384040027955</v>
      </c>
      <c r="AE21" s="122">
        <v>27819.785483897263</v>
      </c>
      <c r="AF21" s="123">
        <v>27293.909762110157</v>
      </c>
      <c r="AG21" s="118">
        <v>27519.283184669537</v>
      </c>
      <c r="AH21" s="118">
        <v>28225.827967981149</v>
      </c>
      <c r="AI21" s="122">
        <v>28239.362085186811</v>
      </c>
      <c r="AJ21" s="123">
        <v>26410.461722843676</v>
      </c>
      <c r="AK21" s="118">
        <v>26446.865993614614</v>
      </c>
      <c r="AL21" s="118">
        <v>27036.148284629977</v>
      </c>
      <c r="AM21" s="122">
        <v>27630.78411929763</v>
      </c>
      <c r="AN21" s="123">
        <v>26948.751861853059</v>
      </c>
      <c r="AO21" s="118">
        <v>27059.991447241322</v>
      </c>
      <c r="AP21" s="118">
        <v>27451.337204529795</v>
      </c>
      <c r="AQ21" s="122">
        <v>27839.728805250161</v>
      </c>
      <c r="AR21" s="123">
        <v>27064.908528143154</v>
      </c>
      <c r="AS21" s="118">
        <v>28432.061184399317</v>
      </c>
      <c r="AT21" s="118">
        <v>28068.781189042296</v>
      </c>
      <c r="AU21" s="122">
        <v>28341.900434951094</v>
      </c>
      <c r="AV21" s="123">
        <v>26882.243392292134</v>
      </c>
      <c r="AW21" s="118">
        <v>28527.422014817839</v>
      </c>
      <c r="AX21" s="118">
        <v>29095.2452954443</v>
      </c>
      <c r="AY21" s="122">
        <v>31024.644178315499</v>
      </c>
      <c r="AZ21" s="123">
        <v>31848.343003901187</v>
      </c>
      <c r="BA21" s="118">
        <v>33840.63084746254</v>
      </c>
      <c r="BB21" s="118">
        <v>34955.196870336156</v>
      </c>
      <c r="BC21" s="122">
        <v>36445.96477948207</v>
      </c>
      <c r="BD21" s="123">
        <v>32994.118517259849</v>
      </c>
      <c r="BE21" s="118">
        <v>34872.535315674388</v>
      </c>
      <c r="BF21" s="118">
        <v>36165.767466051242</v>
      </c>
      <c r="BG21" s="122">
        <v>37598.185947815342</v>
      </c>
      <c r="BH21" s="89" t="s">
        <v>107</v>
      </c>
      <c r="BI21" s="89"/>
    </row>
    <row r="22" spans="2:61" ht="24.95" customHeight="1">
      <c r="B22" s="106" t="s">
        <v>108</v>
      </c>
      <c r="C22" s="49" t="s">
        <v>109</v>
      </c>
      <c r="D22" s="127">
        <v>4244.5304852507588</v>
      </c>
      <c r="E22" s="119">
        <v>4328.1390719791052</v>
      </c>
      <c r="F22" s="119">
        <v>4498.5673307756451</v>
      </c>
      <c r="G22" s="120">
        <v>4661.1445420282434</v>
      </c>
      <c r="H22" s="121">
        <v>4691.6764935171686</v>
      </c>
      <c r="I22" s="119">
        <v>4696.1457948971274</v>
      </c>
      <c r="J22" s="119">
        <v>4839.8271228935882</v>
      </c>
      <c r="K22" s="120">
        <v>4760.4559019970402</v>
      </c>
      <c r="L22" s="121">
        <v>4989.9109724459895</v>
      </c>
      <c r="M22" s="119">
        <v>5132.8456473191482</v>
      </c>
      <c r="N22" s="119">
        <v>5417.2730377812431</v>
      </c>
      <c r="O22" s="120">
        <v>5587.365846509143</v>
      </c>
      <c r="P22" s="121">
        <v>5346.9446570656728</v>
      </c>
      <c r="Q22" s="119">
        <v>5500.4834648040633</v>
      </c>
      <c r="R22" s="119">
        <v>5516.0917867878725</v>
      </c>
      <c r="S22" s="120">
        <v>5696.481671116303</v>
      </c>
      <c r="T22" s="121">
        <v>5793.0164640188796</v>
      </c>
      <c r="U22" s="119">
        <v>5825.4839232837694</v>
      </c>
      <c r="V22" s="119">
        <v>6279.962536093497</v>
      </c>
      <c r="W22" s="120">
        <v>6134.7670562434969</v>
      </c>
      <c r="X22" s="121">
        <v>6130.6448511399767</v>
      </c>
      <c r="Y22" s="119">
        <v>6175.5175522195395</v>
      </c>
      <c r="Z22" s="119">
        <v>6638.3145445645423</v>
      </c>
      <c r="AA22" s="120">
        <v>6578.7699416383875</v>
      </c>
      <c r="AB22" s="121">
        <v>6532.9328508597873</v>
      </c>
      <c r="AC22" s="119">
        <v>6619.4988470352637</v>
      </c>
      <c r="AD22" s="119">
        <v>6722.105578094076</v>
      </c>
      <c r="AE22" s="120">
        <v>6482.0245103186699</v>
      </c>
      <c r="AF22" s="121">
        <v>6403.8670831904419</v>
      </c>
      <c r="AG22" s="119">
        <v>6675.3127251012957</v>
      </c>
      <c r="AH22" s="119">
        <v>6723.1562980545632</v>
      </c>
      <c r="AI22" s="120">
        <v>6585.7250831086785</v>
      </c>
      <c r="AJ22" s="121">
        <v>6251.8842772403623</v>
      </c>
      <c r="AK22" s="119">
        <v>6524.0732651308399</v>
      </c>
      <c r="AL22" s="119">
        <v>6676.9927968329994</v>
      </c>
      <c r="AM22" s="120">
        <v>6900.7863467103671</v>
      </c>
      <c r="AN22" s="121">
        <v>6447.7226415316636</v>
      </c>
      <c r="AO22" s="119">
        <v>6676.5345408901803</v>
      </c>
      <c r="AP22" s="119">
        <v>6734.3330222172108</v>
      </c>
      <c r="AQ22" s="120">
        <v>7213.199185917445</v>
      </c>
      <c r="AR22" s="121">
        <v>6925.5614874647199</v>
      </c>
      <c r="AS22" s="119">
        <v>7280.9176438901568</v>
      </c>
      <c r="AT22" s="119">
        <v>7647.3720168027467</v>
      </c>
      <c r="AU22" s="120">
        <v>7629.1710665227201</v>
      </c>
      <c r="AV22" s="121">
        <v>7337.7406549917996</v>
      </c>
      <c r="AW22" s="119">
        <v>7667.5539852569609</v>
      </c>
      <c r="AX22" s="119">
        <v>8193.9166366344252</v>
      </c>
      <c r="AY22" s="120">
        <v>8337.5037517709061</v>
      </c>
      <c r="AZ22" s="121">
        <v>8524.6015381494435</v>
      </c>
      <c r="BA22" s="119">
        <v>8859.9632950821615</v>
      </c>
      <c r="BB22" s="119">
        <v>9626.1223858202611</v>
      </c>
      <c r="BC22" s="120">
        <v>9614.7908403127694</v>
      </c>
      <c r="BD22" s="121">
        <v>8685.3137164628333</v>
      </c>
      <c r="BE22" s="119">
        <v>9053.5628664636024</v>
      </c>
      <c r="BF22" s="119">
        <v>9989.9911741743017</v>
      </c>
      <c r="BG22" s="120">
        <v>10156.45597307304</v>
      </c>
      <c r="BH22" s="90" t="s">
        <v>110</v>
      </c>
      <c r="BI22" s="90"/>
    </row>
    <row r="23" spans="2:61" ht="24.95" customHeight="1">
      <c r="B23" s="106" t="s">
        <v>111</v>
      </c>
      <c r="C23" s="49" t="s">
        <v>112</v>
      </c>
      <c r="D23" s="127">
        <v>2960.2371534199374</v>
      </c>
      <c r="E23" s="119">
        <v>3275.9674801191886</v>
      </c>
      <c r="F23" s="119">
        <v>3117.6015519348789</v>
      </c>
      <c r="G23" s="120">
        <v>3710.4627273751239</v>
      </c>
      <c r="H23" s="121">
        <v>3640.0172808009333</v>
      </c>
      <c r="I23" s="119">
        <v>3713.2074662691734</v>
      </c>
      <c r="J23" s="119">
        <v>4112.7888234282282</v>
      </c>
      <c r="K23" s="120">
        <v>4468.0705607871951</v>
      </c>
      <c r="L23" s="121">
        <v>4292.3788337033793</v>
      </c>
      <c r="M23" s="119">
        <v>4313.5114632640853</v>
      </c>
      <c r="N23" s="119">
        <v>4382.1065259810121</v>
      </c>
      <c r="O23" s="120">
        <v>4196.4828502824994</v>
      </c>
      <c r="P23" s="121">
        <v>4363.4974720266009</v>
      </c>
      <c r="Q23" s="119">
        <v>4636.5077069634353</v>
      </c>
      <c r="R23" s="119">
        <v>4355.4959192617553</v>
      </c>
      <c r="S23" s="120">
        <v>4525.7615400955865</v>
      </c>
      <c r="T23" s="121">
        <v>4636.8348615804007</v>
      </c>
      <c r="U23" s="119">
        <v>4832.7195123350257</v>
      </c>
      <c r="V23" s="119">
        <v>4791.480919268527</v>
      </c>
      <c r="W23" s="120">
        <v>5100.9155284846847</v>
      </c>
      <c r="X23" s="121">
        <v>4905.409787706225</v>
      </c>
      <c r="Y23" s="119">
        <v>5024.5798503336555</v>
      </c>
      <c r="Z23" s="119">
        <v>5094.4191204117442</v>
      </c>
      <c r="AA23" s="120">
        <v>4730.5565239176012</v>
      </c>
      <c r="AB23" s="121">
        <v>5189.3086276218482</v>
      </c>
      <c r="AC23" s="119">
        <v>5170.78442246542</v>
      </c>
      <c r="AD23" s="119">
        <v>5191.8689970517953</v>
      </c>
      <c r="AE23" s="120">
        <v>5450.1403919427439</v>
      </c>
      <c r="AF23" s="121">
        <v>5794.3813711294788</v>
      </c>
      <c r="AG23" s="119">
        <v>5696.1193806088659</v>
      </c>
      <c r="AH23" s="119">
        <v>5873.7594631850388</v>
      </c>
      <c r="AI23" s="120">
        <v>5427.8695209871858</v>
      </c>
      <c r="AJ23" s="121">
        <v>5217.3887154309341</v>
      </c>
      <c r="AK23" s="119">
        <v>5097.3758525643452</v>
      </c>
      <c r="AL23" s="119">
        <v>6670.3281222838868</v>
      </c>
      <c r="AM23" s="120">
        <v>6586.6178521600414</v>
      </c>
      <c r="AN23" s="121">
        <v>6471.5731406917557</v>
      </c>
      <c r="AO23" s="119">
        <v>6475.9026644407413</v>
      </c>
      <c r="AP23" s="119">
        <v>7490.3534058842906</v>
      </c>
      <c r="AQ23" s="120">
        <v>7259.0049063722308</v>
      </c>
      <c r="AR23" s="121">
        <v>7566.4959067105574</v>
      </c>
      <c r="AS23" s="119">
        <v>7722.5592464660058</v>
      </c>
      <c r="AT23" s="119">
        <v>8455.5319157591166</v>
      </c>
      <c r="AU23" s="120">
        <v>8029.0118359859789</v>
      </c>
      <c r="AV23" s="121">
        <v>7970.0676715957543</v>
      </c>
      <c r="AW23" s="119">
        <v>8345.0412019724899</v>
      </c>
      <c r="AX23" s="119">
        <v>9123.9460288803111</v>
      </c>
      <c r="AY23" s="120">
        <v>8561.8849355364782</v>
      </c>
      <c r="AZ23" s="121">
        <v>9432.9370277768103</v>
      </c>
      <c r="BA23" s="119">
        <v>9837.0411697207237</v>
      </c>
      <c r="BB23" s="119">
        <v>10739.042869998681</v>
      </c>
      <c r="BC23" s="120">
        <v>10016.128903928746</v>
      </c>
      <c r="BD23" s="121">
        <v>10522.919958151699</v>
      </c>
      <c r="BE23" s="119">
        <v>10715.376738883058</v>
      </c>
      <c r="BF23" s="119">
        <v>11696.886275816947</v>
      </c>
      <c r="BG23" s="120">
        <v>10929.138298502945</v>
      </c>
      <c r="BH23" s="90" t="s">
        <v>113</v>
      </c>
      <c r="BI23" s="90"/>
    </row>
    <row r="24" spans="2:61" ht="24.95" customHeight="1">
      <c r="B24" s="106" t="s">
        <v>114</v>
      </c>
      <c r="C24" s="49" t="s">
        <v>115</v>
      </c>
      <c r="D24" s="127">
        <v>1852.4441800612162</v>
      </c>
      <c r="E24" s="119">
        <v>1908.8381446876915</v>
      </c>
      <c r="F24" s="119">
        <v>1888.2800624063248</v>
      </c>
      <c r="G24" s="120">
        <v>1934.4412426257713</v>
      </c>
      <c r="H24" s="121">
        <v>1937.160779807522</v>
      </c>
      <c r="I24" s="119">
        <v>1913.2008128632187</v>
      </c>
      <c r="J24" s="119">
        <v>1865.3641614140015</v>
      </c>
      <c r="K24" s="120">
        <v>1725.7480977296598</v>
      </c>
      <c r="L24" s="121">
        <v>1852.7037351735582</v>
      </c>
      <c r="M24" s="119">
        <v>1999.068718622075</v>
      </c>
      <c r="N24" s="119">
        <v>2092.1672267445028</v>
      </c>
      <c r="O24" s="120">
        <v>2105.7444636266332</v>
      </c>
      <c r="P24" s="121">
        <v>2039.6322986263556</v>
      </c>
      <c r="Q24" s="119">
        <v>2186.7441687913733</v>
      </c>
      <c r="R24" s="119">
        <v>2216.0791968934823</v>
      </c>
      <c r="S24" s="120">
        <v>2233.2337882397187</v>
      </c>
      <c r="T24" s="121">
        <v>2377.7586912575507</v>
      </c>
      <c r="U24" s="119">
        <v>2461.8365465670827</v>
      </c>
      <c r="V24" s="119">
        <v>2469.1391736101878</v>
      </c>
      <c r="W24" s="120">
        <v>2515.6843049572281</v>
      </c>
      <c r="X24" s="121">
        <v>2520.2152765561605</v>
      </c>
      <c r="Y24" s="119">
        <v>2573.1480751830259</v>
      </c>
      <c r="Z24" s="119">
        <v>2616.9382990371037</v>
      </c>
      <c r="AA24" s="120">
        <v>2625.6040178172375</v>
      </c>
      <c r="AB24" s="121">
        <v>2733.4284675660083</v>
      </c>
      <c r="AC24" s="119">
        <v>2719.3186027640791</v>
      </c>
      <c r="AD24" s="119">
        <v>2642.9809752227866</v>
      </c>
      <c r="AE24" s="120">
        <v>2512.9162855545619</v>
      </c>
      <c r="AF24" s="121">
        <v>2535.5413674935503</v>
      </c>
      <c r="AG24" s="119">
        <v>2670.50318726157</v>
      </c>
      <c r="AH24" s="119">
        <v>2703.2455567178622</v>
      </c>
      <c r="AI24" s="120">
        <v>2739.2502328892888</v>
      </c>
      <c r="AJ24" s="121">
        <v>2575.5466686382106</v>
      </c>
      <c r="AK24" s="119">
        <v>1750.5220439909779</v>
      </c>
      <c r="AL24" s="119">
        <v>1822.5300237559281</v>
      </c>
      <c r="AM24" s="120">
        <v>2433.0539547096269</v>
      </c>
      <c r="AN24" s="121">
        <v>1679.3080403413583</v>
      </c>
      <c r="AO24" s="119">
        <v>2151.195971387564</v>
      </c>
      <c r="AP24" s="119">
        <v>1983.3963703013933</v>
      </c>
      <c r="AQ24" s="120">
        <v>3446.1677125683132</v>
      </c>
      <c r="AR24" s="121">
        <v>2252.7315070910754</v>
      </c>
      <c r="AS24" s="119">
        <v>2203.0103508958728</v>
      </c>
      <c r="AT24" s="119">
        <v>2189.3936544430139</v>
      </c>
      <c r="AU24" s="120">
        <v>3558.6318469131215</v>
      </c>
      <c r="AV24" s="121">
        <v>2651.9087059568701</v>
      </c>
      <c r="AW24" s="119">
        <v>2530.3125033296742</v>
      </c>
      <c r="AX24" s="119">
        <v>2501.7916790386244</v>
      </c>
      <c r="AY24" s="120">
        <v>3861.3588652031867</v>
      </c>
      <c r="AZ24" s="121">
        <v>2982.8427592845715</v>
      </c>
      <c r="BA24" s="119">
        <v>3046.3334159702608</v>
      </c>
      <c r="BB24" s="119">
        <v>3073.6045135949544</v>
      </c>
      <c r="BC24" s="120">
        <v>4402.1202081996971</v>
      </c>
      <c r="BD24" s="121">
        <v>3256.0777453430528</v>
      </c>
      <c r="BE24" s="119">
        <v>3369.1889419191066</v>
      </c>
      <c r="BF24" s="119">
        <v>3291.1189808324443</v>
      </c>
      <c r="BG24" s="120">
        <v>4849.0464377615717</v>
      </c>
      <c r="BH24" s="90" t="s">
        <v>116</v>
      </c>
      <c r="BI24" s="90"/>
    </row>
    <row r="25" spans="2:61" ht="24.95" customHeight="1">
      <c r="B25" s="107" t="s">
        <v>117</v>
      </c>
      <c r="C25" s="54" t="s">
        <v>118</v>
      </c>
      <c r="D25" s="129">
        <v>1461.5461959883307</v>
      </c>
      <c r="E25" s="124">
        <v>1317.9694676727784</v>
      </c>
      <c r="F25" s="124">
        <v>1358.9282621041493</v>
      </c>
      <c r="G25" s="125">
        <v>1671.297484119445</v>
      </c>
      <c r="H25" s="126">
        <v>1605.7743273737301</v>
      </c>
      <c r="I25" s="124">
        <v>1568.2543740292397</v>
      </c>
      <c r="J25" s="124">
        <v>1703.2340688368051</v>
      </c>
      <c r="K25" s="125">
        <v>2178.550346793992</v>
      </c>
      <c r="L25" s="126">
        <v>1915.1633260395215</v>
      </c>
      <c r="M25" s="124">
        <v>1853.102591758879</v>
      </c>
      <c r="N25" s="124">
        <v>1936.9994995539923</v>
      </c>
      <c r="O25" s="125">
        <v>2286.675207498055</v>
      </c>
      <c r="P25" s="126">
        <v>2168.2116605267656</v>
      </c>
      <c r="Q25" s="124">
        <v>2030.8172793360618</v>
      </c>
      <c r="R25" s="124">
        <v>2055.1943297568077</v>
      </c>
      <c r="S25" s="125">
        <v>2361.7421176427197</v>
      </c>
      <c r="T25" s="126">
        <v>2293.5463863332443</v>
      </c>
      <c r="U25" s="124">
        <v>2167.9497322373927</v>
      </c>
      <c r="V25" s="124">
        <v>2198.6897542818747</v>
      </c>
      <c r="W25" s="125">
        <v>2587.5991475628716</v>
      </c>
      <c r="X25" s="126">
        <v>2435.488580893672</v>
      </c>
      <c r="Y25" s="124">
        <v>2321.5612933845186</v>
      </c>
      <c r="Z25" s="124">
        <v>2354.7291174931993</v>
      </c>
      <c r="AA25" s="125">
        <v>2777.1566012726389</v>
      </c>
      <c r="AB25" s="126">
        <v>2576.7881097703848</v>
      </c>
      <c r="AC25" s="124">
        <v>2489.5851765934613</v>
      </c>
      <c r="AD25" s="124">
        <v>2523.1356477494828</v>
      </c>
      <c r="AE25" s="125">
        <v>2976.4751408595871</v>
      </c>
      <c r="AF25" s="126">
        <v>2750.6196601120059</v>
      </c>
      <c r="AG25" s="124">
        <v>2665.0072996681893</v>
      </c>
      <c r="AH25" s="124">
        <v>2678.338151033523</v>
      </c>
      <c r="AI25" s="125">
        <v>3129.0662392188433</v>
      </c>
      <c r="AJ25" s="126">
        <v>2741.2563764419629</v>
      </c>
      <c r="AK25" s="124">
        <v>2703.7862627063491</v>
      </c>
      <c r="AL25" s="124">
        <v>2635.9045294870721</v>
      </c>
      <c r="AM25" s="125">
        <v>2970.1517425781935</v>
      </c>
      <c r="AN25" s="126">
        <v>2740.8752690799438</v>
      </c>
      <c r="AO25" s="124">
        <v>2650.767245036106</v>
      </c>
      <c r="AP25" s="124">
        <v>2632.5077175930387</v>
      </c>
      <c r="AQ25" s="125">
        <v>3081.9328132734454</v>
      </c>
      <c r="AR25" s="126">
        <v>2919.8171380753965</v>
      </c>
      <c r="AS25" s="124">
        <v>2899.5429304249647</v>
      </c>
      <c r="AT25" s="124">
        <v>2837.1686552579713</v>
      </c>
      <c r="AU25" s="125">
        <v>3155.2741792323968</v>
      </c>
      <c r="AV25" s="126">
        <v>3060.705562399583</v>
      </c>
      <c r="AW25" s="124">
        <v>3006.4186374839464</v>
      </c>
      <c r="AX25" s="124">
        <v>2933.5549200452424</v>
      </c>
      <c r="AY25" s="125">
        <v>3294.5950533069586</v>
      </c>
      <c r="AZ25" s="126">
        <v>3390.3873952063532</v>
      </c>
      <c r="BA25" s="124">
        <v>3329.4375728935429</v>
      </c>
      <c r="BB25" s="124">
        <v>3276.3335832755633</v>
      </c>
      <c r="BC25" s="125">
        <v>3714.9082837884862</v>
      </c>
      <c r="BD25" s="126">
        <v>3578.3166631295599</v>
      </c>
      <c r="BE25" s="124">
        <v>3483.3221439924928</v>
      </c>
      <c r="BF25" s="124">
        <v>3442.1007065494264</v>
      </c>
      <c r="BG25" s="125">
        <v>3927.6353720346597</v>
      </c>
      <c r="BH25" s="89" t="s">
        <v>119</v>
      </c>
      <c r="BI25" s="89"/>
    </row>
    <row r="26" spans="2:61" ht="24.95" customHeight="1">
      <c r="B26" s="170" t="s">
        <v>120</v>
      </c>
      <c r="C26" s="170"/>
      <c r="D26" s="128">
        <f>SUM(D9:D25)</f>
        <v>368892.61900820513</v>
      </c>
      <c r="E26" s="118">
        <f t="shared" ref="E26:G26" si="22">SUM(E9:E25)</f>
        <v>358210.41018327762</v>
      </c>
      <c r="F26" s="118">
        <f t="shared" si="22"/>
        <v>361754.90584942378</v>
      </c>
      <c r="G26" s="122">
        <f t="shared" si="22"/>
        <v>353676.41057309567</v>
      </c>
      <c r="H26" s="128">
        <f>SUM(H9:H25)</f>
        <v>371531.04734328057</v>
      </c>
      <c r="I26" s="118">
        <f t="shared" ref="I26" si="23">SUM(I9:I25)</f>
        <v>371364.0793925004</v>
      </c>
      <c r="J26" s="118">
        <f t="shared" ref="J26" si="24">SUM(J9:J25)</f>
        <v>385629.22488649585</v>
      </c>
      <c r="K26" s="122">
        <f t="shared" ref="K26" si="25">SUM(K9:K25)</f>
        <v>375851.27897344634</v>
      </c>
      <c r="L26" s="128">
        <f>SUM(L9:L25)</f>
        <v>390828.04906953144</v>
      </c>
      <c r="M26" s="118">
        <f t="shared" ref="M26" si="26">SUM(M9:M25)</f>
        <v>405146.5196324581</v>
      </c>
      <c r="N26" s="118">
        <f t="shared" ref="N26" si="27">SUM(N9:N25)</f>
        <v>403694.63105880999</v>
      </c>
      <c r="O26" s="122">
        <f t="shared" ref="O26" si="28">SUM(O9:O25)</f>
        <v>360907.65098685212</v>
      </c>
      <c r="P26" s="128">
        <f>SUM(P9:P25)</f>
        <v>347411.50134994759</v>
      </c>
      <c r="Q26" s="118">
        <f t="shared" ref="Q26" si="29">SUM(Q9:Q25)</f>
        <v>370420.84489286575</v>
      </c>
      <c r="R26" s="118">
        <f t="shared" ref="R26" si="30">SUM(R9:R25)</f>
        <v>353719.28570884478</v>
      </c>
      <c r="S26" s="122">
        <f t="shared" ref="S26" si="31">SUM(S9:S25)</f>
        <v>331244.70822006807</v>
      </c>
      <c r="T26" s="128">
        <f>SUM(T9:T25)</f>
        <v>331571.9590106908</v>
      </c>
      <c r="U26" s="118">
        <f t="shared" ref="U26" si="32">SUM(U9:U25)</f>
        <v>358564.221266685</v>
      </c>
      <c r="V26" s="118">
        <f t="shared" ref="V26" si="33">SUM(V9:V25)</f>
        <v>355915.97308980953</v>
      </c>
      <c r="W26" s="122">
        <f t="shared" ref="W26" si="34">SUM(W9:W25)</f>
        <v>355804.29529330385</v>
      </c>
      <c r="X26" s="128">
        <f>SUM(X9:X25)</f>
        <v>369584.12492376013</v>
      </c>
      <c r="Y26" s="118">
        <f t="shared" ref="Y26:AA26" si="35">SUM(Y9:Y25)</f>
        <v>369882.43134361727</v>
      </c>
      <c r="Z26" s="118">
        <f t="shared" si="35"/>
        <v>368318.65834583831</v>
      </c>
      <c r="AA26" s="122">
        <f t="shared" si="35"/>
        <v>373572.95383634121</v>
      </c>
      <c r="AB26" s="128">
        <f>SUM(AB9:AB25)</f>
        <v>389621.76532837242</v>
      </c>
      <c r="AC26" s="118">
        <f t="shared" ref="AC26:AE26" si="36">SUM(AC9:AC25)</f>
        <v>409628.70799609588</v>
      </c>
      <c r="AD26" s="118">
        <f t="shared" si="36"/>
        <v>409657.04769543465</v>
      </c>
      <c r="AE26" s="122">
        <f t="shared" si="36"/>
        <v>409049.09058907448</v>
      </c>
      <c r="AF26" s="128">
        <f>SUM(AF9:AF25)</f>
        <v>397136.34280157887</v>
      </c>
      <c r="AG26" s="118">
        <f t="shared" ref="AG26:AI26" si="37">SUM(AG9:AG25)</f>
        <v>409274.12223867641</v>
      </c>
      <c r="AH26" s="118">
        <f t="shared" si="37"/>
        <v>395327.81883563689</v>
      </c>
      <c r="AI26" s="122">
        <f t="shared" si="37"/>
        <v>391855.75424883852</v>
      </c>
      <c r="AJ26" s="128">
        <f>SUM(AJ9:AJ25)</f>
        <v>365590.74324452871</v>
      </c>
      <c r="AK26" s="118">
        <f t="shared" ref="AK26:AM26" si="38">SUM(AK9:AK25)</f>
        <v>303811.25434984406</v>
      </c>
      <c r="AL26" s="118">
        <f t="shared" si="38"/>
        <v>321248.40485341899</v>
      </c>
      <c r="AM26" s="122">
        <f t="shared" si="38"/>
        <v>321026.22197440942</v>
      </c>
      <c r="AN26" s="128">
        <f>SUM(AN9:AN25)</f>
        <v>359955.85103039799</v>
      </c>
      <c r="AO26" s="118">
        <f t="shared" ref="AO26:AQ26" si="39">SUM(AO9:AO25)</f>
        <v>388103.11907793395</v>
      </c>
      <c r="AP26" s="118">
        <f t="shared" si="39"/>
        <v>393486.08356638096</v>
      </c>
      <c r="AQ26" s="122">
        <f t="shared" si="39"/>
        <v>409870.55607236613</v>
      </c>
      <c r="AR26" s="128">
        <f>SUM(AR9:AR25)</f>
        <v>429264.86742285639</v>
      </c>
      <c r="AS26" s="118">
        <f t="shared" ref="AS26:AU26" si="40">SUM(AS9:AS25)</f>
        <v>488903.89749801479</v>
      </c>
      <c r="AT26" s="118">
        <f t="shared" si="40"/>
        <v>494393.71154899587</v>
      </c>
      <c r="AU26" s="122">
        <f t="shared" si="40"/>
        <v>465566.52707851148</v>
      </c>
      <c r="AV26" s="128">
        <f>SUM(AV9:AV25)</f>
        <v>464639.46512010007</v>
      </c>
      <c r="AW26" s="118">
        <f t="shared" ref="AW26:AY26" si="41">SUM(AW9:AW25)</f>
        <v>482168.17964599381</v>
      </c>
      <c r="AX26" s="118">
        <f t="shared" si="41"/>
        <v>479285.5348108231</v>
      </c>
      <c r="AY26" s="122">
        <f t="shared" si="41"/>
        <v>493237.10112621571</v>
      </c>
      <c r="AZ26" s="128">
        <f>SUM(AZ9:AZ25)</f>
        <v>512805.87535374891</v>
      </c>
      <c r="BA26" s="118">
        <f t="shared" ref="BA26:BC26" si="42">SUM(BA9:BA25)</f>
        <v>544282.5439858929</v>
      </c>
      <c r="BB26" s="118">
        <f t="shared" si="42"/>
        <v>543606.77813696687</v>
      </c>
      <c r="BC26" s="122">
        <f t="shared" si="42"/>
        <v>532877.31432096439</v>
      </c>
      <c r="BD26" s="128">
        <f>SUM(BD9:BD25)</f>
        <v>533096.8078034292</v>
      </c>
      <c r="BE26" s="118">
        <f t="shared" ref="BE26:BG26" si="43">SUM(BE9:BE25)</f>
        <v>564452.63905705477</v>
      </c>
      <c r="BF26" s="118">
        <f t="shared" si="43"/>
        <v>566882.46944094647</v>
      </c>
      <c r="BG26" s="122">
        <f t="shared" si="43"/>
        <v>591946.07497966045</v>
      </c>
      <c r="BH26" s="91" t="s">
        <v>121</v>
      </c>
      <c r="BI26" s="140"/>
    </row>
    <row r="27" spans="2:61" ht="24.95" customHeight="1" thickBot="1">
      <c r="B27" s="171" t="s">
        <v>122</v>
      </c>
      <c r="C27" s="171"/>
      <c r="D27" s="130">
        <f>D26-D10</f>
        <v>231357.96063648467</v>
      </c>
      <c r="E27" s="131">
        <f t="shared" ref="E27:G27" si="44">E26-E10</f>
        <v>232679.28254337178</v>
      </c>
      <c r="F27" s="131">
        <f t="shared" si="44"/>
        <v>228029.64427944305</v>
      </c>
      <c r="G27" s="132">
        <f t="shared" si="44"/>
        <v>219373.47981677315</v>
      </c>
      <c r="H27" s="130">
        <f>H26-H10</f>
        <v>237502.93354109713</v>
      </c>
      <c r="I27" s="131">
        <f t="shared" ref="I27" si="45">I26-I10</f>
        <v>246343.46189259971</v>
      </c>
      <c r="J27" s="131">
        <f t="shared" ref="J27" si="46">J26-J10</f>
        <v>250640.24020248654</v>
      </c>
      <c r="K27" s="132">
        <f t="shared" ref="K27" si="47">K26-K10</f>
        <v>247505.11172088698</v>
      </c>
      <c r="L27" s="130">
        <f>L26-L10</f>
        <v>260348.46635625267</v>
      </c>
      <c r="M27" s="131">
        <f t="shared" ref="M27" si="48">M26-M10</f>
        <v>270999.80631815677</v>
      </c>
      <c r="N27" s="131">
        <f t="shared" ref="N27" si="49">N26-N10</f>
        <v>268182.6693879714</v>
      </c>
      <c r="O27" s="132">
        <f t="shared" ref="O27" si="50">O26-O10</f>
        <v>261676.20909677004</v>
      </c>
      <c r="P27" s="130">
        <f>P26-P10</f>
        <v>277218.95724804781</v>
      </c>
      <c r="Q27" s="131">
        <f t="shared" ref="Q27" si="51">Q26-Q10</f>
        <v>286311.80219960853</v>
      </c>
      <c r="R27" s="131">
        <f t="shared" ref="R27" si="52">R26-R10</f>
        <v>281688.04003669624</v>
      </c>
      <c r="S27" s="132">
        <f t="shared" ref="S27" si="53">S26-S10</f>
        <v>274164.98361020739</v>
      </c>
      <c r="T27" s="130">
        <f>T26-T10</f>
        <v>286437.57173086255</v>
      </c>
      <c r="U27" s="131">
        <f t="shared" ref="U27" si="54">U26-U10</f>
        <v>295575.81749900692</v>
      </c>
      <c r="V27" s="131">
        <f t="shared" ref="V27" si="55">V26-V10</f>
        <v>287788.65930310043</v>
      </c>
      <c r="W27" s="132">
        <f t="shared" ref="W27" si="56">W26-W10</f>
        <v>281725.22769922967</v>
      </c>
      <c r="X27" s="130">
        <f>X26-X10</f>
        <v>298603.70333712822</v>
      </c>
      <c r="Y27" s="131">
        <f t="shared" ref="Y27:AA27" si="57">Y26-Y10</f>
        <v>302781.95963308576</v>
      </c>
      <c r="Z27" s="131">
        <f t="shared" si="57"/>
        <v>298260.50188287068</v>
      </c>
      <c r="AA27" s="132">
        <f t="shared" si="57"/>
        <v>293229.1823886155</v>
      </c>
      <c r="AB27" s="130">
        <f>AB26-AB10</f>
        <v>303945.97386732412</v>
      </c>
      <c r="AC27" s="131">
        <f t="shared" ref="AC27:AE27" si="58">AC26-AC10</f>
        <v>311909.85398843553</v>
      </c>
      <c r="AD27" s="131">
        <f t="shared" si="58"/>
        <v>304059.12739140086</v>
      </c>
      <c r="AE27" s="132">
        <f t="shared" si="58"/>
        <v>296697.25847394048</v>
      </c>
      <c r="AF27" s="130">
        <f>AF26-AF10</f>
        <v>313441.8937101154</v>
      </c>
      <c r="AG27" s="131">
        <f t="shared" ref="AG27:AI27" si="59">AG26-AG10</f>
        <v>319444.80627265561</v>
      </c>
      <c r="AH27" s="131">
        <f t="shared" si="59"/>
        <v>310788.34021645691</v>
      </c>
      <c r="AI27" s="132">
        <f t="shared" si="59"/>
        <v>304082.18245417211</v>
      </c>
      <c r="AJ27" s="130">
        <f>AJ26-AJ10</f>
        <v>290358.70187826146</v>
      </c>
      <c r="AK27" s="131">
        <f t="shared" ref="AK27:AM27" si="60">AK26-AK10</f>
        <v>265423.67408636439</v>
      </c>
      <c r="AL27" s="131">
        <f t="shared" si="60"/>
        <v>266878.7661490732</v>
      </c>
      <c r="AM27" s="132">
        <f t="shared" si="60"/>
        <v>267418.51350067044</v>
      </c>
      <c r="AN27" s="130">
        <f>AN26-AN10</f>
        <v>281352.13876337971</v>
      </c>
      <c r="AO27" s="131">
        <f t="shared" ref="AO27:AQ27" si="61">AO26-AO10</f>
        <v>301147.2349560078</v>
      </c>
      <c r="AP27" s="131">
        <f t="shared" si="61"/>
        <v>297512.79003032332</v>
      </c>
      <c r="AQ27" s="132">
        <f t="shared" si="61"/>
        <v>305268.91458422394</v>
      </c>
      <c r="AR27" s="130">
        <f>AR26-AR10</f>
        <v>319537.18290974532</v>
      </c>
      <c r="AS27" s="131">
        <f t="shared" ref="AS27:AU27" si="62">AS26-AS10</f>
        <v>339069.77403407055</v>
      </c>
      <c r="AT27" s="131">
        <f t="shared" si="62"/>
        <v>336493.12666473491</v>
      </c>
      <c r="AU27" s="132">
        <f t="shared" si="62"/>
        <v>334630.41200518829</v>
      </c>
      <c r="AV27" s="130">
        <f>AV26-AV10</f>
        <v>353771.79506534257</v>
      </c>
      <c r="AW27" s="131">
        <f t="shared" ref="AW27:AY27" si="63">AW26-AW10</f>
        <v>370195.37407140882</v>
      </c>
      <c r="AX27" s="131">
        <f t="shared" si="63"/>
        <v>374140.71068493254</v>
      </c>
      <c r="AY27" s="132">
        <f t="shared" si="63"/>
        <v>370850.46130160301</v>
      </c>
      <c r="AZ27" s="130">
        <f>AZ26-AZ10</f>
        <v>406292.15415292815</v>
      </c>
      <c r="BA27" s="131">
        <f t="shared" ref="BA27:BC27" si="64">BA26-BA10</f>
        <v>427576.33107587555</v>
      </c>
      <c r="BB27" s="131">
        <f t="shared" si="64"/>
        <v>430546.78177697933</v>
      </c>
      <c r="BC27" s="132">
        <f t="shared" si="64"/>
        <v>428664.50995570689</v>
      </c>
      <c r="BD27" s="130">
        <f>BD26-BD10</f>
        <v>434854.7762419029</v>
      </c>
      <c r="BE27" s="131">
        <f t="shared" ref="BE27:BG27" si="65">BE26-BE10</f>
        <v>461485.11966508755</v>
      </c>
      <c r="BF27" s="131">
        <f t="shared" si="65"/>
        <v>465191.45108116459</v>
      </c>
      <c r="BG27" s="132">
        <f t="shared" si="65"/>
        <v>481262.31739765377</v>
      </c>
      <c r="BH27" s="92" t="s">
        <v>123</v>
      </c>
      <c r="BI27" s="141"/>
    </row>
    <row r="28" spans="2:61" s="37" customFormat="1" ht="24.95" customHeight="1">
      <c r="B28" s="168" t="s">
        <v>136</v>
      </c>
      <c r="C28" s="16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149" t="s">
        <v>137</v>
      </c>
      <c r="BI28" s="57"/>
    </row>
    <row r="29" spans="2:61" s="37" customFormat="1" ht="24.95" customHeight="1">
      <c r="B29" s="169" t="s">
        <v>134</v>
      </c>
      <c r="C29" s="169"/>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149" t="s">
        <v>131</v>
      </c>
      <c r="BI29" s="137"/>
    </row>
    <row r="30" spans="2:61" s="37" customFormat="1" ht="24.95" customHeight="1">
      <c r="B30" s="109" t="s">
        <v>124</v>
      </c>
      <c r="C30" s="57"/>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7" t="s">
        <v>130</v>
      </c>
      <c r="BI30" s="137"/>
    </row>
    <row r="31" spans="2:61" s="37" customFormat="1" ht="24.95" customHeight="1">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G31" s="137"/>
      <c r="BH31" s="137"/>
      <c r="BI31" s="137"/>
    </row>
    <row r="32" spans="2:61" ht="24.95" customHeight="1">
      <c r="B32" s="157" t="s">
        <v>141</v>
      </c>
      <c r="C32" s="157"/>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2:60" ht="24.95" customHeight="1">
      <c r="B33" s="158" t="s">
        <v>148</v>
      </c>
      <c r="C33" s="158"/>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row>
    <row r="34" spans="2:60" ht="24.95" customHeight="1">
      <c r="B34" s="180" t="s">
        <v>128</v>
      </c>
      <c r="C34" s="180"/>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H34" s="138" t="s">
        <v>125</v>
      </c>
    </row>
    <row r="35" spans="2:60" ht="24.95" customHeight="1">
      <c r="B35" s="172" t="s">
        <v>60</v>
      </c>
      <c r="C35" s="173" t="s">
        <v>61</v>
      </c>
      <c r="D35" s="172">
        <v>2012</v>
      </c>
      <c r="E35" s="172"/>
      <c r="F35" s="172"/>
      <c r="G35" s="172"/>
      <c r="H35" s="174">
        <v>2013</v>
      </c>
      <c r="I35" s="175"/>
      <c r="J35" s="175"/>
      <c r="K35" s="176"/>
      <c r="L35" s="174">
        <v>2014</v>
      </c>
      <c r="M35" s="175"/>
      <c r="N35" s="175"/>
      <c r="O35" s="176"/>
      <c r="P35" s="174">
        <v>2015</v>
      </c>
      <c r="Q35" s="175"/>
      <c r="R35" s="175"/>
      <c r="S35" s="176"/>
      <c r="T35" s="174">
        <v>2016</v>
      </c>
      <c r="U35" s="175"/>
      <c r="V35" s="175"/>
      <c r="W35" s="176"/>
      <c r="X35" s="174">
        <v>2017</v>
      </c>
      <c r="Y35" s="175"/>
      <c r="Z35" s="175"/>
      <c r="AA35" s="176"/>
      <c r="AB35" s="174">
        <v>2018</v>
      </c>
      <c r="AC35" s="175"/>
      <c r="AD35" s="175"/>
      <c r="AE35" s="176"/>
      <c r="AF35" s="174">
        <v>2019</v>
      </c>
      <c r="AG35" s="175"/>
      <c r="AH35" s="175"/>
      <c r="AI35" s="176"/>
      <c r="AJ35" s="174">
        <v>2020</v>
      </c>
      <c r="AK35" s="175"/>
      <c r="AL35" s="175"/>
      <c r="AM35" s="176"/>
      <c r="AN35" s="174">
        <v>2021</v>
      </c>
      <c r="AO35" s="175"/>
      <c r="AP35" s="175"/>
      <c r="AQ35" s="176"/>
      <c r="AR35" s="174">
        <v>2022</v>
      </c>
      <c r="AS35" s="175"/>
      <c r="AT35" s="175"/>
      <c r="AU35" s="176"/>
      <c r="AV35" s="174">
        <v>2023</v>
      </c>
      <c r="AW35" s="175"/>
      <c r="AX35" s="175"/>
      <c r="AY35" s="176"/>
      <c r="AZ35" s="174" t="s">
        <v>138</v>
      </c>
      <c r="BA35" s="175"/>
      <c r="BB35" s="175"/>
      <c r="BC35" s="176"/>
      <c r="BD35" s="174" t="s">
        <v>139</v>
      </c>
      <c r="BE35" s="175"/>
      <c r="BF35" s="175"/>
      <c r="BG35" s="176"/>
      <c r="BH35" s="177" t="s">
        <v>62</v>
      </c>
    </row>
    <row r="36" spans="2:60" ht="24.95" customHeight="1">
      <c r="B36" s="172"/>
      <c r="C36" s="173"/>
      <c r="D36" s="46" t="s">
        <v>63</v>
      </c>
      <c r="E36" s="46" t="s">
        <v>64</v>
      </c>
      <c r="F36" s="46" t="s">
        <v>65</v>
      </c>
      <c r="G36" s="46" t="s">
        <v>66</v>
      </c>
      <c r="H36" s="46" t="s">
        <v>63</v>
      </c>
      <c r="I36" s="46" t="s">
        <v>64</v>
      </c>
      <c r="J36" s="46" t="s">
        <v>65</v>
      </c>
      <c r="K36" s="46" t="s">
        <v>66</v>
      </c>
      <c r="L36" s="46" t="s">
        <v>63</v>
      </c>
      <c r="M36" s="46" t="s">
        <v>64</v>
      </c>
      <c r="N36" s="46" t="s">
        <v>65</v>
      </c>
      <c r="O36" s="46" t="s">
        <v>66</v>
      </c>
      <c r="P36" s="46" t="s">
        <v>63</v>
      </c>
      <c r="Q36" s="46" t="s">
        <v>64</v>
      </c>
      <c r="R36" s="46" t="s">
        <v>65</v>
      </c>
      <c r="S36" s="46" t="s">
        <v>66</v>
      </c>
      <c r="T36" s="46" t="s">
        <v>63</v>
      </c>
      <c r="U36" s="46" t="s">
        <v>64</v>
      </c>
      <c r="V36" s="46" t="s">
        <v>65</v>
      </c>
      <c r="W36" s="46" t="s">
        <v>66</v>
      </c>
      <c r="X36" s="46" t="s">
        <v>63</v>
      </c>
      <c r="Y36" s="46" t="s">
        <v>64</v>
      </c>
      <c r="Z36" s="46" t="s">
        <v>65</v>
      </c>
      <c r="AA36" s="46" t="s">
        <v>66</v>
      </c>
      <c r="AB36" s="46" t="s">
        <v>63</v>
      </c>
      <c r="AC36" s="46" t="s">
        <v>64</v>
      </c>
      <c r="AD36" s="46" t="s">
        <v>65</v>
      </c>
      <c r="AE36" s="46" t="s">
        <v>66</v>
      </c>
      <c r="AF36" s="46" t="s">
        <v>63</v>
      </c>
      <c r="AG36" s="46" t="s">
        <v>64</v>
      </c>
      <c r="AH36" s="46" t="s">
        <v>65</v>
      </c>
      <c r="AI36" s="46" t="s">
        <v>66</v>
      </c>
      <c r="AJ36" s="46" t="s">
        <v>63</v>
      </c>
      <c r="AK36" s="46" t="s">
        <v>64</v>
      </c>
      <c r="AL36" s="46" t="s">
        <v>65</v>
      </c>
      <c r="AM36" s="46" t="s">
        <v>66</v>
      </c>
      <c r="AN36" s="46" t="s">
        <v>63</v>
      </c>
      <c r="AO36" s="46" t="s">
        <v>64</v>
      </c>
      <c r="AP36" s="46" t="s">
        <v>65</v>
      </c>
      <c r="AQ36" s="46" t="s">
        <v>66</v>
      </c>
      <c r="AR36" s="102" t="s">
        <v>63</v>
      </c>
      <c r="AS36" s="102" t="s">
        <v>64</v>
      </c>
      <c r="AT36" s="102" t="s">
        <v>65</v>
      </c>
      <c r="AU36" s="102" t="s">
        <v>66</v>
      </c>
      <c r="AV36" s="46" t="s">
        <v>63</v>
      </c>
      <c r="AW36" s="46" t="s">
        <v>64</v>
      </c>
      <c r="AX36" s="46" t="s">
        <v>65</v>
      </c>
      <c r="AY36" s="46" t="s">
        <v>66</v>
      </c>
      <c r="AZ36" s="46" t="s">
        <v>63</v>
      </c>
      <c r="BA36" s="46" t="s">
        <v>64</v>
      </c>
      <c r="BB36" s="46" t="s">
        <v>65</v>
      </c>
      <c r="BC36" s="46" t="s">
        <v>66</v>
      </c>
      <c r="BD36" s="46" t="s">
        <v>63</v>
      </c>
      <c r="BE36" s="46" t="s">
        <v>64</v>
      </c>
      <c r="BF36" s="46" t="s">
        <v>65</v>
      </c>
      <c r="BG36" s="46" t="s">
        <v>66</v>
      </c>
      <c r="BH36" s="178"/>
    </row>
    <row r="37" spans="2:60" ht="24.95" customHeight="1">
      <c r="B37" s="105"/>
      <c r="C37" s="47" t="s">
        <v>67</v>
      </c>
      <c r="D37" s="83"/>
      <c r="E37" s="62"/>
      <c r="F37" s="62"/>
      <c r="G37" s="63"/>
      <c r="H37" s="103">
        <f t="shared" ref="H37:H56" si="66">(H8/D8-1)*100</f>
        <v>-0.77646833023475859</v>
      </c>
      <c r="I37" s="72">
        <f t="shared" ref="I37:I56" si="67">(I8/E8-1)*100</f>
        <v>2.0898991344810103</v>
      </c>
      <c r="J37" s="72">
        <f t="shared" ref="J37:J56" si="68">(J8/F8-1)*100</f>
        <v>4.6987308879493428</v>
      </c>
      <c r="K37" s="73">
        <f t="shared" ref="K37:K56" si="69">(K8/G8-1)*100</f>
        <v>4.9444601326295468</v>
      </c>
      <c r="L37" s="103">
        <f t="shared" ref="L37:L56" si="70">(L8/H8-1)*100</f>
        <v>3.0868021352268293</v>
      </c>
      <c r="M37" s="72">
        <f t="shared" ref="M37:M56" si="71">(M8/I8-1)*100</f>
        <v>7.7866862225433486</v>
      </c>
      <c r="N37" s="72">
        <f t="shared" ref="N37:N56" si="72">(N8/J8-1)*100</f>
        <v>4.4292197602467498</v>
      </c>
      <c r="O37" s="73">
        <f t="shared" ref="O37:O56" si="73">(O8/K8-1)*100</f>
        <v>-5.4216800045772118</v>
      </c>
      <c r="P37" s="103">
        <f t="shared" ref="P37:P56" si="74">(P8/L8-1)*100</f>
        <v>-14.453124174605758</v>
      </c>
      <c r="Q37" s="72">
        <f t="shared" ref="Q37:Q56" si="75">(Q8/M8-1)*100</f>
        <v>-10.881124046371159</v>
      </c>
      <c r="R37" s="72">
        <f t="shared" ref="R37:R56" si="76">(R8/N8-1)*100</f>
        <v>-15.323568007494238</v>
      </c>
      <c r="S37" s="73">
        <f t="shared" ref="S37:S56" si="77">(S8/O8-1)*100</f>
        <v>-11.192205690982171</v>
      </c>
      <c r="T37" s="103">
        <f t="shared" ref="T37:T56" si="78">(T8/P8-1)*100</f>
        <v>-5.9029627941257656</v>
      </c>
      <c r="U37" s="72">
        <f t="shared" ref="U37:U56" si="79">(U8/Q8-1)*100</f>
        <v>-4.2464543189287607</v>
      </c>
      <c r="V37" s="72">
        <f t="shared" ref="V37:V56" si="80">(V8/R8-1)*100</f>
        <v>-0.90632556479794957</v>
      </c>
      <c r="W37" s="73">
        <f t="shared" ref="W37:W56" si="81">(W8/S8-1)*100</f>
        <v>6.7373037336094344</v>
      </c>
      <c r="X37" s="103">
        <f t="shared" ref="X37:AP37" si="82">(X8/T8-1)*100</f>
        <v>12.305921847918144</v>
      </c>
      <c r="Y37" s="72">
        <f t="shared" si="82"/>
        <v>2.6668430086675077</v>
      </c>
      <c r="Z37" s="72">
        <f t="shared" si="82"/>
        <v>3.2536710353235465</v>
      </c>
      <c r="AA37" s="73">
        <f t="shared" si="82"/>
        <v>5.1766181420840995</v>
      </c>
      <c r="AB37" s="103">
        <f t="shared" si="82"/>
        <v>6.6880172636529123</v>
      </c>
      <c r="AC37" s="72">
        <f t="shared" si="82"/>
        <v>12.327142582912165</v>
      </c>
      <c r="AD37" s="72">
        <f t="shared" si="82"/>
        <v>13.278218721324087</v>
      </c>
      <c r="AE37" s="73">
        <f t="shared" si="82"/>
        <v>11.177971131538689</v>
      </c>
      <c r="AF37" s="103">
        <f t="shared" si="82"/>
        <v>1.7036267785765391</v>
      </c>
      <c r="AG37" s="72">
        <f t="shared" si="82"/>
        <v>-0.10242508295738029</v>
      </c>
      <c r="AH37" s="72">
        <f t="shared" si="82"/>
        <v>-4.3861389822087542</v>
      </c>
      <c r="AI37" s="73">
        <f t="shared" si="82"/>
        <v>-5.7451839864009147</v>
      </c>
      <c r="AJ37" s="103">
        <f t="shared" si="82"/>
        <v>-8.0417417521556178</v>
      </c>
      <c r="AK37" s="72">
        <f t="shared" si="82"/>
        <v>-29.248109645253152</v>
      </c>
      <c r="AL37" s="72">
        <f t="shared" si="82"/>
        <v>-20.666422457666435</v>
      </c>
      <c r="AM37" s="73">
        <f t="shared" si="82"/>
        <v>-19.858141948149221</v>
      </c>
      <c r="AN37" s="103">
        <f t="shared" si="82"/>
        <v>-1.2506098183990177</v>
      </c>
      <c r="AO37" s="72">
        <f t="shared" si="82"/>
        <v>33.767238367864238</v>
      </c>
      <c r="AP37" s="72">
        <f t="shared" si="82"/>
        <v>26.569921112602014</v>
      </c>
      <c r="AQ37" s="73">
        <f t="shared" ref="AQ37:AQ56" si="83">(AQ8/AM8-1)*100</f>
        <v>33.801634955834324</v>
      </c>
      <c r="AR37" s="103">
        <f t="shared" ref="AR37:AR56" si="84">(AR8/AN8-1)*100</f>
        <v>21.260954910831952</v>
      </c>
      <c r="AS37" s="72">
        <f t="shared" ref="AS37:AS56" si="85">(AS8/AO8-1)*100</f>
        <v>29.625290635726454</v>
      </c>
      <c r="AT37" s="72">
        <f t="shared" ref="AT37:AT56" si="86">(AT8/AP8-1)*100</f>
        <v>29.112863740852312</v>
      </c>
      <c r="AU37" s="73">
        <f t="shared" ref="AU37:AU56" si="87">(AU8/AQ8-1)*100</f>
        <v>14.441570341206544</v>
      </c>
      <c r="AV37" s="103">
        <f t="shared" ref="AV37:AV56" si="88">(AV8/AR8-1)*100</f>
        <v>8.9737464398787168</v>
      </c>
      <c r="AW37" s="72">
        <f t="shared" ref="AW37:AW56" si="89">(AW8/AS8-1)*100</f>
        <v>-2.9673910493411726</v>
      </c>
      <c r="AX37" s="72">
        <f t="shared" ref="AX37:AX56" si="90">(AX8/AT8-1)*100</f>
        <v>-4.8737335086932791</v>
      </c>
      <c r="AY37" s="73">
        <f t="shared" ref="AY37:AY56" si="91">(AY8/AU8-1)*100</f>
        <v>5.3023884894789042</v>
      </c>
      <c r="AZ37" s="103">
        <f t="shared" ref="AZ37:AZ56" si="92">(AZ8/AV8-1)*100</f>
        <v>8.5137891403840094</v>
      </c>
      <c r="BA37" s="72">
        <f t="shared" ref="BA37:BA56" si="93">(BA8/AW8-1)*100</f>
        <v>11.847749667692842</v>
      </c>
      <c r="BB37" s="72">
        <f t="shared" ref="BB37:BB56" si="94">(BB8/AX8-1)*100</f>
        <v>12.663886648319323</v>
      </c>
      <c r="BC37" s="73">
        <f t="shared" ref="BC37:BC56" si="95">(BC8/AY8-1)*100</f>
        <v>6.2684325232198246</v>
      </c>
      <c r="BD37" s="103">
        <f t="shared" ref="BD37:BD56" si="96">(BD8/AZ8-1)*100</f>
        <v>3.644730755019987</v>
      </c>
      <c r="BE37" s="72">
        <f t="shared" ref="BE37:BE56" si="97">(BE8/BA8-1)*100</f>
        <v>3.4059619733062707</v>
      </c>
      <c r="BF37" s="72">
        <f t="shared" ref="BF37:BF56" si="98">(BF8/BB8-1)*100</f>
        <v>4.1447206480284216</v>
      </c>
      <c r="BG37" s="73">
        <f t="shared" ref="BG37:BG56" si="99">(BG8/BC8-1)*100</f>
        <v>10.957052546937973</v>
      </c>
      <c r="BH37" s="89" t="s">
        <v>68</v>
      </c>
    </row>
    <row r="38" spans="2:60" ht="24.95" customHeight="1">
      <c r="B38" s="106" t="s">
        <v>69</v>
      </c>
      <c r="C38" s="49" t="s">
        <v>70</v>
      </c>
      <c r="D38" s="84"/>
      <c r="E38" s="64"/>
      <c r="F38" s="64"/>
      <c r="G38" s="65"/>
      <c r="H38" s="66">
        <f t="shared" si="66"/>
        <v>-24.68622177007974</v>
      </c>
      <c r="I38" s="67">
        <f t="shared" si="67"/>
        <v>-6.9151848418977702</v>
      </c>
      <c r="J38" s="67">
        <f t="shared" si="68"/>
        <v>91.554700750158815</v>
      </c>
      <c r="K38" s="68">
        <f t="shared" si="69"/>
        <v>46.09210578222973</v>
      </c>
      <c r="L38" s="66">
        <f t="shared" si="70"/>
        <v>-12.506495690478936</v>
      </c>
      <c r="M38" s="67">
        <f t="shared" si="71"/>
        <v>3.1714802061207026</v>
      </c>
      <c r="N38" s="67">
        <f t="shared" si="72"/>
        <v>17.590042450974906</v>
      </c>
      <c r="O38" s="68">
        <f t="shared" si="73"/>
        <v>10.941027097271139</v>
      </c>
      <c r="P38" s="66">
        <f t="shared" si="74"/>
        <v>-22.342832203980969</v>
      </c>
      <c r="Q38" s="67">
        <f t="shared" si="75"/>
        <v>4.1067511224482933</v>
      </c>
      <c r="R38" s="67">
        <f t="shared" si="76"/>
        <v>60.915480061361627</v>
      </c>
      <c r="S38" s="68">
        <f t="shared" si="77"/>
        <v>-9.8465264202829523</v>
      </c>
      <c r="T38" s="66">
        <f t="shared" si="78"/>
        <v>25.031560021433496</v>
      </c>
      <c r="U38" s="67">
        <f t="shared" si="79"/>
        <v>8.0626701618229379</v>
      </c>
      <c r="V38" s="67">
        <f t="shared" si="80"/>
        <v>-5.2552017492859537</v>
      </c>
      <c r="W38" s="68">
        <f t="shared" si="81"/>
        <v>-7.840451040854246</v>
      </c>
      <c r="X38" s="66">
        <f t="shared" ref="X38:AP38" si="100">(X9/T9-1)*100</f>
        <v>10.386907691053393</v>
      </c>
      <c r="Y38" s="67">
        <f t="shared" si="100"/>
        <v>3.3937647746977717</v>
      </c>
      <c r="Z38" s="67">
        <f t="shared" si="100"/>
        <v>3.9268703101169811</v>
      </c>
      <c r="AA38" s="68">
        <f t="shared" si="100"/>
        <v>12.733325961598574</v>
      </c>
      <c r="AB38" s="66">
        <f t="shared" si="100"/>
        <v>9.4927267207635779</v>
      </c>
      <c r="AC38" s="67">
        <f t="shared" si="100"/>
        <v>3.7463045782597737</v>
      </c>
      <c r="AD38" s="67">
        <f t="shared" si="100"/>
        <v>-1.3676051612574569</v>
      </c>
      <c r="AE38" s="68">
        <f t="shared" si="100"/>
        <v>-2.6874372952200964</v>
      </c>
      <c r="AF38" s="66">
        <f t="shared" si="100"/>
        <v>-4.9718081803254428</v>
      </c>
      <c r="AG38" s="67">
        <f t="shared" si="100"/>
        <v>-1.8163632454085477</v>
      </c>
      <c r="AH38" s="67">
        <f t="shared" si="100"/>
        <v>7.5337053322342085</v>
      </c>
      <c r="AI38" s="68">
        <f t="shared" si="100"/>
        <v>10.277298870825359</v>
      </c>
      <c r="AJ38" s="66">
        <f t="shared" si="100"/>
        <v>-2.5342163755839087</v>
      </c>
      <c r="AK38" s="67">
        <f t="shared" si="100"/>
        <v>36.10294508003409</v>
      </c>
      <c r="AL38" s="67">
        <f t="shared" si="100"/>
        <v>4.1272172153612674</v>
      </c>
      <c r="AM38" s="68">
        <f t="shared" si="100"/>
        <v>-4.3878455410995443</v>
      </c>
      <c r="AN38" s="66">
        <f t="shared" si="100"/>
        <v>26.19696666626108</v>
      </c>
      <c r="AO38" s="67">
        <f t="shared" si="100"/>
        <v>-0.88128652193679713</v>
      </c>
      <c r="AP38" s="67">
        <f t="shared" si="100"/>
        <v>8.9941862930448266</v>
      </c>
      <c r="AQ38" s="68">
        <f t="shared" si="83"/>
        <v>6.8989487036604791</v>
      </c>
      <c r="AR38" s="66">
        <f t="shared" si="84"/>
        <v>4.2983901421691062</v>
      </c>
      <c r="AS38" s="67">
        <f t="shared" si="85"/>
        <v>-1.1770989102264373</v>
      </c>
      <c r="AT38" s="67">
        <f t="shared" si="86"/>
        <v>0.88119579265244496</v>
      </c>
      <c r="AU38" s="68">
        <f t="shared" si="87"/>
        <v>-1.1366738119222286</v>
      </c>
      <c r="AV38" s="66">
        <f t="shared" si="88"/>
        <v>3.8720749699312274</v>
      </c>
      <c r="AW38" s="67">
        <f t="shared" si="89"/>
        <v>4.5398671693265724</v>
      </c>
      <c r="AX38" s="67">
        <f t="shared" si="90"/>
        <v>5.993930337164266</v>
      </c>
      <c r="AY38" s="68">
        <f t="shared" si="91"/>
        <v>7.5608965874226053</v>
      </c>
      <c r="AZ38" s="66">
        <f t="shared" si="92"/>
        <v>0.39549931951237127</v>
      </c>
      <c r="BA38" s="67">
        <f t="shared" si="93"/>
        <v>2.5553987124406818</v>
      </c>
      <c r="BB38" s="67">
        <f t="shared" si="94"/>
        <v>5.3087005497207906</v>
      </c>
      <c r="BC38" s="68">
        <f t="shared" si="95"/>
        <v>3.4323249796669897</v>
      </c>
      <c r="BD38" s="66">
        <f t="shared" si="96"/>
        <v>1.72344407031646</v>
      </c>
      <c r="BE38" s="67">
        <f t="shared" si="97"/>
        <v>0.68331842588851277</v>
      </c>
      <c r="BF38" s="67">
        <f t="shared" si="98"/>
        <v>2.4124313892811333</v>
      </c>
      <c r="BG38" s="68">
        <f t="shared" si="99"/>
        <v>11.971637773324485</v>
      </c>
      <c r="BH38" s="90" t="s">
        <v>71</v>
      </c>
    </row>
    <row r="39" spans="2:60" ht="24.95" customHeight="1">
      <c r="B39" s="106" t="s">
        <v>72</v>
      </c>
      <c r="C39" s="49" t="s">
        <v>73</v>
      </c>
      <c r="D39" s="84"/>
      <c r="E39" s="64"/>
      <c r="F39" s="64"/>
      <c r="G39" s="65"/>
      <c r="H39" s="66">
        <f t="shared" si="66"/>
        <v>-2.5495715851198253</v>
      </c>
      <c r="I39" s="67">
        <f t="shared" si="67"/>
        <v>-0.40668011958722161</v>
      </c>
      <c r="J39" s="67">
        <f t="shared" si="68"/>
        <v>0.94501450151753819</v>
      </c>
      <c r="K39" s="68">
        <f t="shared" si="69"/>
        <v>-4.4353190732457133</v>
      </c>
      <c r="L39" s="66">
        <f t="shared" si="70"/>
        <v>-2.6476020502251285</v>
      </c>
      <c r="M39" s="67">
        <f t="shared" si="71"/>
        <v>7.2996726435204939</v>
      </c>
      <c r="N39" s="67">
        <f t="shared" si="72"/>
        <v>0.38742197228427422</v>
      </c>
      <c r="O39" s="68">
        <f t="shared" si="73"/>
        <v>-22.684530427141901</v>
      </c>
      <c r="P39" s="66">
        <f t="shared" si="74"/>
        <v>-46.204193298085727</v>
      </c>
      <c r="Q39" s="67">
        <f t="shared" si="75"/>
        <v>-37.300705611629517</v>
      </c>
      <c r="R39" s="67">
        <f t="shared" si="76"/>
        <v>-46.845101506895823</v>
      </c>
      <c r="S39" s="68">
        <f t="shared" si="77"/>
        <v>-42.47818683004985</v>
      </c>
      <c r="T39" s="66">
        <f t="shared" si="78"/>
        <v>-35.69917167512002</v>
      </c>
      <c r="U39" s="67">
        <f t="shared" si="79"/>
        <v>-25.111020467329968</v>
      </c>
      <c r="V39" s="67">
        <f t="shared" si="80"/>
        <v>-5.4197756112788209</v>
      </c>
      <c r="W39" s="68">
        <f t="shared" si="81"/>
        <v>29.78175367944371</v>
      </c>
      <c r="X39" s="66">
        <f t="shared" ref="X39:AP39" si="101">(X10/T10-1)*100</f>
        <v>57.264617655184047</v>
      </c>
      <c r="Y39" s="67">
        <f t="shared" si="101"/>
        <v>6.5282936173777451</v>
      </c>
      <c r="Z39" s="67">
        <f t="shared" si="101"/>
        <v>2.8341682196711515</v>
      </c>
      <c r="AA39" s="68">
        <f t="shared" si="101"/>
        <v>8.4567801095712714</v>
      </c>
      <c r="AB39" s="66">
        <f t="shared" si="101"/>
        <v>20.703413062263355</v>
      </c>
      <c r="AC39" s="67">
        <f t="shared" si="101"/>
        <v>45.630651345068316</v>
      </c>
      <c r="AD39" s="67">
        <f t="shared" si="101"/>
        <v>50.728945258290281</v>
      </c>
      <c r="AE39" s="68">
        <f t="shared" si="101"/>
        <v>39.838882455541416</v>
      </c>
      <c r="AF39" s="66">
        <f t="shared" si="101"/>
        <v>-2.3126046877379625</v>
      </c>
      <c r="AG39" s="67">
        <f t="shared" si="101"/>
        <v>-8.073711180670518</v>
      </c>
      <c r="AH39" s="67">
        <f t="shared" si="101"/>
        <v>-19.942098882462012</v>
      </c>
      <c r="AI39" s="68">
        <f t="shared" si="101"/>
        <v>-21.876154449604979</v>
      </c>
      <c r="AJ39" s="66">
        <f t="shared" si="101"/>
        <v>-10.11107405217313</v>
      </c>
      <c r="AK39" s="67">
        <f t="shared" si="101"/>
        <v>-57.266088636364209</v>
      </c>
      <c r="AL39" s="67">
        <f t="shared" si="101"/>
        <v>-35.68727937244384</v>
      </c>
      <c r="AM39" s="68">
        <f t="shared" si="101"/>
        <v>-38.92500056948068</v>
      </c>
      <c r="AN39" s="66">
        <f t="shared" si="101"/>
        <v>4.4816953515006031</v>
      </c>
      <c r="AO39" s="67">
        <f t="shared" si="101"/>
        <v>126.52087869329019</v>
      </c>
      <c r="AP39" s="67">
        <f t="shared" si="101"/>
        <v>76.520013417684225</v>
      </c>
      <c r="AQ39" s="68">
        <f t="shared" si="83"/>
        <v>95.124254451920564</v>
      </c>
      <c r="AR39" s="66">
        <f t="shared" si="84"/>
        <v>39.596058949943824</v>
      </c>
      <c r="AS39" s="67">
        <f t="shared" si="85"/>
        <v>72.310505467177649</v>
      </c>
      <c r="AT39" s="67">
        <f t="shared" si="86"/>
        <v>64.525545666448281</v>
      </c>
      <c r="AU39" s="68">
        <f t="shared" si="87"/>
        <v>25.17596589358142</v>
      </c>
      <c r="AV39" s="66">
        <f t="shared" si="88"/>
        <v>1.0389224439619538</v>
      </c>
      <c r="AW39" s="67">
        <f t="shared" si="89"/>
        <v>-25.268821957282704</v>
      </c>
      <c r="AX39" s="67">
        <f t="shared" si="90"/>
        <v>-33.41074435983861</v>
      </c>
      <c r="AY39" s="68">
        <f t="shared" si="91"/>
        <v>-6.5295012334242841</v>
      </c>
      <c r="AZ39" s="66">
        <f t="shared" si="92"/>
        <v>-3.9271582525242543</v>
      </c>
      <c r="BA39" s="67">
        <f t="shared" si="93"/>
        <v>4.2272829649511845</v>
      </c>
      <c r="BB39" s="67">
        <f t="shared" si="94"/>
        <v>7.5278762410787792</v>
      </c>
      <c r="BC39" s="68">
        <f t="shared" si="95"/>
        <v>-14.849525638909089</v>
      </c>
      <c r="BD39" s="66">
        <f t="shared" si="96"/>
        <v>-7.7658441992642713</v>
      </c>
      <c r="BE39" s="67">
        <f t="shared" si="97"/>
        <v>-11.772032675452248</v>
      </c>
      <c r="BF39" s="67">
        <f t="shared" si="98"/>
        <v>-10.0557034903896</v>
      </c>
      <c r="BG39" s="68">
        <f t="shared" si="99"/>
        <v>6.2093648243731758</v>
      </c>
      <c r="BH39" s="90" t="s">
        <v>74</v>
      </c>
    </row>
    <row r="40" spans="2:60" ht="24.95" customHeight="1">
      <c r="B40" s="106" t="s">
        <v>75</v>
      </c>
      <c r="C40" s="49" t="s">
        <v>76</v>
      </c>
      <c r="D40" s="84"/>
      <c r="E40" s="64"/>
      <c r="F40" s="64"/>
      <c r="G40" s="65"/>
      <c r="H40" s="66">
        <f t="shared" si="66"/>
        <v>-7.5767131146342699</v>
      </c>
      <c r="I40" s="67">
        <f t="shared" si="67"/>
        <v>8.4570389884867971</v>
      </c>
      <c r="J40" s="67">
        <f t="shared" si="68"/>
        <v>4.2740725544042402</v>
      </c>
      <c r="K40" s="68">
        <f t="shared" si="69"/>
        <v>5.0237211801791748</v>
      </c>
      <c r="L40" s="66">
        <f t="shared" si="70"/>
        <v>9.9900314545272373</v>
      </c>
      <c r="M40" s="67">
        <f t="shared" si="71"/>
        <v>8.1105556351059214</v>
      </c>
      <c r="N40" s="67">
        <f t="shared" si="72"/>
        <v>3.0634893661707796</v>
      </c>
      <c r="O40" s="68">
        <f t="shared" si="73"/>
        <v>4.1098630666921432</v>
      </c>
      <c r="P40" s="66">
        <f t="shared" si="74"/>
        <v>1.9518176448554581</v>
      </c>
      <c r="Q40" s="67">
        <f t="shared" si="75"/>
        <v>2.3013759676136614</v>
      </c>
      <c r="R40" s="67">
        <f t="shared" si="76"/>
        <v>0.84389287861244</v>
      </c>
      <c r="S40" s="68">
        <f t="shared" si="77"/>
        <v>0.3520974451992176</v>
      </c>
      <c r="T40" s="66">
        <f t="shared" si="78"/>
        <v>-1.6482416873024985</v>
      </c>
      <c r="U40" s="67">
        <f t="shared" si="79"/>
        <v>2.1108744308339533</v>
      </c>
      <c r="V40" s="67">
        <f t="shared" si="80"/>
        <v>1.187351818204907</v>
      </c>
      <c r="W40" s="68">
        <f t="shared" si="81"/>
        <v>5.0749768385791372</v>
      </c>
      <c r="X40" s="66">
        <f t="shared" ref="X40:AP40" si="102">(X11/T11-1)*100</f>
        <v>9.823212111775149</v>
      </c>
      <c r="Y40" s="67">
        <f t="shared" si="102"/>
        <v>3.7673577675717329</v>
      </c>
      <c r="Z40" s="67">
        <f t="shared" si="102"/>
        <v>7.6781556517190319</v>
      </c>
      <c r="AA40" s="68">
        <f t="shared" si="102"/>
        <v>6.211557505074583</v>
      </c>
      <c r="AB40" s="66">
        <f t="shared" si="102"/>
        <v>2.0466217115266527</v>
      </c>
      <c r="AC40" s="67">
        <f t="shared" si="102"/>
        <v>6.2883324432690513</v>
      </c>
      <c r="AD40" s="67">
        <f t="shared" si="102"/>
        <v>6.3910797429360455</v>
      </c>
      <c r="AE40" s="68">
        <f t="shared" si="102"/>
        <v>2.3641676426356062</v>
      </c>
      <c r="AF40" s="66">
        <f t="shared" si="102"/>
        <v>4.214359746539853</v>
      </c>
      <c r="AG40" s="67">
        <f t="shared" si="102"/>
        <v>1.8457591917427685</v>
      </c>
      <c r="AH40" s="67">
        <f t="shared" si="102"/>
        <v>-4.7767208169415269</v>
      </c>
      <c r="AI40" s="68">
        <f t="shared" si="102"/>
        <v>-1.8371541032389249</v>
      </c>
      <c r="AJ40" s="66">
        <f t="shared" si="102"/>
        <v>-13.172783729141091</v>
      </c>
      <c r="AK40" s="67">
        <f t="shared" si="102"/>
        <v>-17.419030525061384</v>
      </c>
      <c r="AL40" s="67">
        <f t="shared" si="102"/>
        <v>-13.186276230268067</v>
      </c>
      <c r="AM40" s="68">
        <f t="shared" si="102"/>
        <v>-21.324934745281922</v>
      </c>
      <c r="AN40" s="66">
        <f t="shared" si="102"/>
        <v>4.9235648664655685</v>
      </c>
      <c r="AO40" s="67">
        <f t="shared" si="102"/>
        <v>19.361130932886073</v>
      </c>
      <c r="AP40" s="67">
        <f t="shared" si="102"/>
        <v>18.896739878698597</v>
      </c>
      <c r="AQ40" s="68">
        <f t="shared" si="83"/>
        <v>18.764926251606596</v>
      </c>
      <c r="AR40" s="66">
        <f t="shared" si="84"/>
        <v>15.283195518317228</v>
      </c>
      <c r="AS40" s="67">
        <f t="shared" si="85"/>
        <v>18.220488817738278</v>
      </c>
      <c r="AT40" s="67">
        <f t="shared" si="86"/>
        <v>20.507945789129465</v>
      </c>
      <c r="AU40" s="68">
        <f t="shared" si="87"/>
        <v>17.362810755006919</v>
      </c>
      <c r="AV40" s="66">
        <f t="shared" si="88"/>
        <v>20.402455896214455</v>
      </c>
      <c r="AW40" s="67">
        <f t="shared" si="89"/>
        <v>3.2827709091548973</v>
      </c>
      <c r="AX40" s="67">
        <f t="shared" si="90"/>
        <v>13.097037163421877</v>
      </c>
      <c r="AY40" s="68">
        <f t="shared" si="91"/>
        <v>17.702353919300172</v>
      </c>
      <c r="AZ40" s="66">
        <f t="shared" si="92"/>
        <v>7.2020976606873566</v>
      </c>
      <c r="BA40" s="67">
        <f t="shared" si="93"/>
        <v>14.133939225249815</v>
      </c>
      <c r="BB40" s="67">
        <f t="shared" si="94"/>
        <v>11.438204985328927</v>
      </c>
      <c r="BC40" s="68">
        <f t="shared" si="95"/>
        <v>8.2132618519899392</v>
      </c>
      <c r="BD40" s="66">
        <f t="shared" si="96"/>
        <v>4.5053381186502151</v>
      </c>
      <c r="BE40" s="67">
        <f t="shared" si="97"/>
        <v>2.7764513923344003</v>
      </c>
      <c r="BF40" s="67">
        <f t="shared" si="98"/>
        <v>3.5776638313930631</v>
      </c>
      <c r="BG40" s="68">
        <f t="shared" si="99"/>
        <v>5.2470303488548309</v>
      </c>
      <c r="BH40" s="90" t="s">
        <v>77</v>
      </c>
    </row>
    <row r="41" spans="2:60" ht="24.95" customHeight="1">
      <c r="B41" s="106" t="s">
        <v>78</v>
      </c>
      <c r="C41" s="49" t="s">
        <v>79</v>
      </c>
      <c r="D41" s="84"/>
      <c r="E41" s="64"/>
      <c r="F41" s="64"/>
      <c r="G41" s="65"/>
      <c r="H41" s="66">
        <f t="shared" si="66"/>
        <v>32.09402984300602</v>
      </c>
      <c r="I41" s="67">
        <f t="shared" si="67"/>
        <v>0.50489940295834757</v>
      </c>
      <c r="J41" s="67">
        <f t="shared" si="68"/>
        <v>-8.5681995381494236</v>
      </c>
      <c r="K41" s="68">
        <f t="shared" si="69"/>
        <v>-2.6856652490179211</v>
      </c>
      <c r="L41" s="66">
        <f t="shared" si="70"/>
        <v>-10.040727510407066</v>
      </c>
      <c r="M41" s="67">
        <f t="shared" si="71"/>
        <v>8.2422718556670596</v>
      </c>
      <c r="N41" s="67">
        <f t="shared" si="72"/>
        <v>12.372552264258196</v>
      </c>
      <c r="O41" s="68">
        <f t="shared" si="73"/>
        <v>24.303978399279046</v>
      </c>
      <c r="P41" s="66">
        <f t="shared" si="74"/>
        <v>34.991773918107171</v>
      </c>
      <c r="Q41" s="67">
        <f t="shared" si="75"/>
        <v>21.280102595734895</v>
      </c>
      <c r="R41" s="67">
        <f t="shared" si="76"/>
        <v>12.882922844847133</v>
      </c>
      <c r="S41" s="68">
        <f t="shared" si="77"/>
        <v>10.605127165785277</v>
      </c>
      <c r="T41" s="66">
        <f t="shared" si="78"/>
        <v>4.7718928174884656</v>
      </c>
      <c r="U41" s="67">
        <f t="shared" si="79"/>
        <v>2.3063858612831334</v>
      </c>
      <c r="V41" s="67">
        <f t="shared" si="80"/>
        <v>4.7574578163854131</v>
      </c>
      <c r="W41" s="68">
        <f t="shared" si="81"/>
        <v>5.0801941765497904</v>
      </c>
      <c r="X41" s="66">
        <f t="shared" ref="X41:AP41" si="103">(X12/T12-1)*100</f>
        <v>13.936248980211063</v>
      </c>
      <c r="Y41" s="67">
        <f t="shared" si="103"/>
        <v>17.322377250777766</v>
      </c>
      <c r="Z41" s="67">
        <f t="shared" si="103"/>
        <v>11.437488682916609</v>
      </c>
      <c r="AA41" s="68">
        <f t="shared" si="103"/>
        <v>9.2129224739733608</v>
      </c>
      <c r="AB41" s="66">
        <f t="shared" si="103"/>
        <v>3.1871799771731713</v>
      </c>
      <c r="AC41" s="67">
        <f t="shared" si="103"/>
        <v>-0.10597224252806292</v>
      </c>
      <c r="AD41" s="67">
        <f t="shared" si="103"/>
        <v>5.1448971985530223</v>
      </c>
      <c r="AE41" s="68">
        <f t="shared" si="103"/>
        <v>12.904526496843506</v>
      </c>
      <c r="AF41" s="66">
        <f t="shared" si="103"/>
        <v>1.523522652094611</v>
      </c>
      <c r="AG41" s="67">
        <f t="shared" si="103"/>
        <v>5.992629686932549</v>
      </c>
      <c r="AH41" s="67">
        <f t="shared" si="103"/>
        <v>14.150402011179963</v>
      </c>
      <c r="AI41" s="68">
        <f t="shared" si="103"/>
        <v>-5.2510799634723497</v>
      </c>
      <c r="AJ41" s="66">
        <f t="shared" si="103"/>
        <v>6.295856532626587</v>
      </c>
      <c r="AK41" s="67">
        <f t="shared" si="103"/>
        <v>-2.4507759637002358</v>
      </c>
      <c r="AL41" s="67">
        <f t="shared" si="103"/>
        <v>-7.4883041762923703</v>
      </c>
      <c r="AM41" s="68">
        <f t="shared" si="103"/>
        <v>-0.79615291770930297</v>
      </c>
      <c r="AN41" s="66">
        <f t="shared" si="103"/>
        <v>1.1616209450106885</v>
      </c>
      <c r="AO41" s="67">
        <f t="shared" si="103"/>
        <v>18.713867000922857</v>
      </c>
      <c r="AP41" s="67">
        <f t="shared" si="103"/>
        <v>14.874733574358089</v>
      </c>
      <c r="AQ41" s="68">
        <f t="shared" si="83"/>
        <v>24.988530808657217</v>
      </c>
      <c r="AR41" s="66">
        <f t="shared" si="84"/>
        <v>23.069511815312559</v>
      </c>
      <c r="AS41" s="67">
        <f t="shared" si="85"/>
        <v>8.8191549974129035</v>
      </c>
      <c r="AT41" s="67">
        <f t="shared" si="86"/>
        <v>7.0629967273226679</v>
      </c>
      <c r="AU41" s="68">
        <f t="shared" si="87"/>
        <v>-2.6506326197580643</v>
      </c>
      <c r="AV41" s="66">
        <f t="shared" si="88"/>
        <v>4.8743585856960925</v>
      </c>
      <c r="AW41" s="67">
        <f t="shared" si="89"/>
        <v>9.2797075366882087</v>
      </c>
      <c r="AX41" s="67">
        <f t="shared" si="90"/>
        <v>8.6171412830424075</v>
      </c>
      <c r="AY41" s="68">
        <f t="shared" si="91"/>
        <v>12.602073632679334</v>
      </c>
      <c r="AZ41" s="66">
        <f t="shared" si="92"/>
        <v>3.8943383239962159</v>
      </c>
      <c r="BA41" s="67">
        <f t="shared" si="93"/>
        <v>3.3868122943040646</v>
      </c>
      <c r="BB41" s="67">
        <f t="shared" si="94"/>
        <v>4.0259196484713655</v>
      </c>
      <c r="BC41" s="68">
        <f t="shared" si="95"/>
        <v>7.1953236533865095</v>
      </c>
      <c r="BD41" s="66">
        <f t="shared" si="96"/>
        <v>1.1442279352993134</v>
      </c>
      <c r="BE41" s="67">
        <f t="shared" si="97"/>
        <v>12.415428157175089</v>
      </c>
      <c r="BF41" s="67">
        <f t="shared" si="98"/>
        <v>11.479462556007757</v>
      </c>
      <c r="BG41" s="68">
        <f t="shared" si="99"/>
        <v>-7.0254345089926673</v>
      </c>
      <c r="BH41" s="90" t="s">
        <v>80</v>
      </c>
    </row>
    <row r="42" spans="2:60" ht="24.95" customHeight="1">
      <c r="B42" s="106" t="s">
        <v>81</v>
      </c>
      <c r="C42" s="49" t="s">
        <v>82</v>
      </c>
      <c r="D42" s="84"/>
      <c r="E42" s="64"/>
      <c r="F42" s="64"/>
      <c r="G42" s="65"/>
      <c r="H42" s="66">
        <f t="shared" si="66"/>
        <v>-7.2112488392158003</v>
      </c>
      <c r="I42" s="67">
        <f t="shared" si="67"/>
        <v>-3.013850802168061</v>
      </c>
      <c r="J42" s="67">
        <f t="shared" si="68"/>
        <v>7.2366937971474199</v>
      </c>
      <c r="K42" s="68">
        <f t="shared" si="69"/>
        <v>17.170852779880462</v>
      </c>
      <c r="L42" s="66">
        <f t="shared" si="70"/>
        <v>9.1683222638700315</v>
      </c>
      <c r="M42" s="67">
        <f t="shared" si="71"/>
        <v>8.5222890902967094</v>
      </c>
      <c r="N42" s="67">
        <f t="shared" si="72"/>
        <v>5.0662098781816267</v>
      </c>
      <c r="O42" s="68">
        <f t="shared" si="73"/>
        <v>1.3000508196562954</v>
      </c>
      <c r="P42" s="66">
        <f t="shared" si="74"/>
        <v>3.8667211351535613</v>
      </c>
      <c r="Q42" s="67">
        <f t="shared" si="75"/>
        <v>3.2286983549361548</v>
      </c>
      <c r="R42" s="67">
        <f t="shared" si="76"/>
        <v>4.4691379312016499</v>
      </c>
      <c r="S42" s="68">
        <f t="shared" si="77"/>
        <v>6.9348191596315223</v>
      </c>
      <c r="T42" s="66">
        <f t="shared" si="78"/>
        <v>7.1935820071004075</v>
      </c>
      <c r="U42" s="67">
        <f t="shared" si="79"/>
        <v>5.4709454582073214</v>
      </c>
      <c r="V42" s="67">
        <f t="shared" si="80"/>
        <v>-6.53224462466987</v>
      </c>
      <c r="W42" s="68">
        <f t="shared" si="81"/>
        <v>-16.488256863651763</v>
      </c>
      <c r="X42" s="66">
        <f t="shared" ref="X42:AP42" si="104">(X13/T13-1)*100</f>
        <v>-11.629747656092793</v>
      </c>
      <c r="Y42" s="67">
        <f t="shared" si="104"/>
        <v>-7.0168892512294185</v>
      </c>
      <c r="Z42" s="67">
        <f t="shared" si="104"/>
        <v>8.4964673719901249</v>
      </c>
      <c r="AA42" s="68">
        <f t="shared" si="104"/>
        <v>17.751128587692545</v>
      </c>
      <c r="AB42" s="66">
        <f t="shared" si="104"/>
        <v>13.101682017586169</v>
      </c>
      <c r="AC42" s="67">
        <f t="shared" si="104"/>
        <v>5.6004197020192548</v>
      </c>
      <c r="AD42" s="67">
        <f t="shared" si="104"/>
        <v>-0.43173319789927556</v>
      </c>
      <c r="AE42" s="68">
        <f t="shared" si="104"/>
        <v>-2.7242787841443517</v>
      </c>
      <c r="AF42" s="66">
        <f t="shared" si="104"/>
        <v>4.7914495433775128</v>
      </c>
      <c r="AG42" s="67">
        <f t="shared" si="104"/>
        <v>3.3557698789685286</v>
      </c>
      <c r="AH42" s="67">
        <f t="shared" si="104"/>
        <v>3.6265509222652925</v>
      </c>
      <c r="AI42" s="68">
        <f t="shared" si="104"/>
        <v>5.2645065566166771</v>
      </c>
      <c r="AJ42" s="66">
        <f t="shared" si="104"/>
        <v>-8.1229393024708543</v>
      </c>
      <c r="AK42" s="67">
        <f t="shared" si="104"/>
        <v>-13.048713908344389</v>
      </c>
      <c r="AL42" s="67">
        <f t="shared" si="104"/>
        <v>-14.356876601955227</v>
      </c>
      <c r="AM42" s="68">
        <f t="shared" si="104"/>
        <v>-8.7597625088416287</v>
      </c>
      <c r="AN42" s="66">
        <f t="shared" si="104"/>
        <v>-6.7052344308250467</v>
      </c>
      <c r="AO42" s="67">
        <f t="shared" si="104"/>
        <v>0.91390317081538885</v>
      </c>
      <c r="AP42" s="67">
        <f t="shared" si="104"/>
        <v>11.103747907514116</v>
      </c>
      <c r="AQ42" s="68">
        <f t="shared" si="83"/>
        <v>5.815824084693566</v>
      </c>
      <c r="AR42" s="66">
        <f t="shared" si="84"/>
        <v>4.874689777228447</v>
      </c>
      <c r="AS42" s="67">
        <f t="shared" si="85"/>
        <v>7.9590448152666138</v>
      </c>
      <c r="AT42" s="67">
        <f t="shared" si="86"/>
        <v>9.2363300636317813</v>
      </c>
      <c r="AU42" s="68">
        <f t="shared" si="87"/>
        <v>7.9430158596629941</v>
      </c>
      <c r="AV42" s="66">
        <f t="shared" si="88"/>
        <v>8.618056976903322</v>
      </c>
      <c r="AW42" s="67">
        <f t="shared" si="89"/>
        <v>9.3960547616076084</v>
      </c>
      <c r="AX42" s="67">
        <f t="shared" si="90"/>
        <v>12.002573655295535</v>
      </c>
      <c r="AY42" s="68">
        <f t="shared" si="91"/>
        <v>12.619052099289775</v>
      </c>
      <c r="AZ42" s="66">
        <f t="shared" si="92"/>
        <v>21.309285215857333</v>
      </c>
      <c r="BA42" s="67">
        <f t="shared" si="93"/>
        <v>19.05613247515987</v>
      </c>
      <c r="BB42" s="67">
        <f t="shared" si="94"/>
        <v>19.473155362159524</v>
      </c>
      <c r="BC42" s="68">
        <f t="shared" si="95"/>
        <v>21.554033123699099</v>
      </c>
      <c r="BD42" s="66">
        <f t="shared" si="96"/>
        <v>9.4589350171836237</v>
      </c>
      <c r="BE42" s="67">
        <f t="shared" si="97"/>
        <v>11.423572432671447</v>
      </c>
      <c r="BF42" s="67">
        <f t="shared" si="98"/>
        <v>12.820740794707209</v>
      </c>
      <c r="BG42" s="68">
        <f t="shared" si="99"/>
        <v>15.567560660050429</v>
      </c>
      <c r="BH42" s="90" t="s">
        <v>83</v>
      </c>
    </row>
    <row r="43" spans="2:60" ht="24.95" customHeight="1">
      <c r="B43" s="106" t="s">
        <v>84</v>
      </c>
      <c r="C43" s="49" t="s">
        <v>85</v>
      </c>
      <c r="D43" s="84"/>
      <c r="E43" s="64"/>
      <c r="F43" s="64"/>
      <c r="G43" s="65"/>
      <c r="H43" s="66">
        <f t="shared" si="66"/>
        <v>7.4276476519410606</v>
      </c>
      <c r="I43" s="67">
        <f t="shared" si="67"/>
        <v>9.4887970979296696</v>
      </c>
      <c r="J43" s="67">
        <f t="shared" si="68"/>
        <v>8.4195848321648512</v>
      </c>
      <c r="K43" s="68">
        <f t="shared" si="69"/>
        <v>12.903701111742926</v>
      </c>
      <c r="L43" s="66">
        <f t="shared" si="70"/>
        <v>4.3349802057053077</v>
      </c>
      <c r="M43" s="67">
        <f t="shared" si="71"/>
        <v>0.92863899902584368</v>
      </c>
      <c r="N43" s="67">
        <f t="shared" si="72"/>
        <v>3.7930082496607342</v>
      </c>
      <c r="O43" s="68">
        <f t="shared" si="73"/>
        <v>4.9978647444884894</v>
      </c>
      <c r="P43" s="66">
        <f t="shared" si="74"/>
        <v>2.8961495080656485</v>
      </c>
      <c r="Q43" s="67">
        <f t="shared" si="75"/>
        <v>7.2180039713814148</v>
      </c>
      <c r="R43" s="67">
        <f t="shared" si="76"/>
        <v>4.0520829216021292</v>
      </c>
      <c r="S43" s="68">
        <f t="shared" si="77"/>
        <v>2.6864673345301959</v>
      </c>
      <c r="T43" s="66">
        <f t="shared" si="78"/>
        <v>4.0308878880532362</v>
      </c>
      <c r="U43" s="67">
        <f t="shared" si="79"/>
        <v>8.7262474452614249</v>
      </c>
      <c r="V43" s="67">
        <f t="shared" si="80"/>
        <v>2.9442542265382787</v>
      </c>
      <c r="W43" s="68">
        <f t="shared" si="81"/>
        <v>6.467288699537499</v>
      </c>
      <c r="X43" s="66">
        <f t="shared" ref="X43:AP43" si="105">(X14/T14-1)*100</f>
        <v>7.0471866912589221</v>
      </c>
      <c r="Y43" s="67">
        <f t="shared" si="105"/>
        <v>-2.980187059480166</v>
      </c>
      <c r="Z43" s="67">
        <f t="shared" si="105"/>
        <v>3.1530996950331236</v>
      </c>
      <c r="AA43" s="68">
        <f t="shared" si="105"/>
        <v>-1.8580604099644571</v>
      </c>
      <c r="AB43" s="66">
        <f t="shared" si="105"/>
        <v>-4.6092609724036944</v>
      </c>
      <c r="AC43" s="67">
        <f t="shared" si="105"/>
        <v>5.0239785553253924</v>
      </c>
      <c r="AD43" s="67">
        <f t="shared" si="105"/>
        <v>1.4137125576313414</v>
      </c>
      <c r="AE43" s="68">
        <f t="shared" si="105"/>
        <v>2.6589547769575894</v>
      </c>
      <c r="AF43" s="66">
        <f t="shared" si="105"/>
        <v>7.0252269514369692</v>
      </c>
      <c r="AG43" s="67">
        <f t="shared" si="105"/>
        <v>3.3919951068787979</v>
      </c>
      <c r="AH43" s="67">
        <f t="shared" si="105"/>
        <v>3.6693937107052932</v>
      </c>
      <c r="AI43" s="68">
        <f t="shared" si="105"/>
        <v>3.9927905536092156</v>
      </c>
      <c r="AJ43" s="66">
        <f t="shared" si="105"/>
        <v>-12.829894344994663</v>
      </c>
      <c r="AK43" s="67">
        <f t="shared" si="105"/>
        <v>-19.870267652186225</v>
      </c>
      <c r="AL43" s="67">
        <f t="shared" si="105"/>
        <v>-11.627753917148375</v>
      </c>
      <c r="AM43" s="68">
        <f t="shared" si="105"/>
        <v>-11.848548908384004</v>
      </c>
      <c r="AN43" s="66">
        <f t="shared" si="105"/>
        <v>4.2440773751387217</v>
      </c>
      <c r="AO43" s="67">
        <f t="shared" si="105"/>
        <v>15.6481179354804</v>
      </c>
      <c r="AP43" s="67">
        <f t="shared" si="105"/>
        <v>4.7765411564313576</v>
      </c>
      <c r="AQ43" s="68">
        <f t="shared" si="83"/>
        <v>21.520952573549867</v>
      </c>
      <c r="AR43" s="66">
        <f t="shared" si="84"/>
        <v>6.858679120282507</v>
      </c>
      <c r="AS43" s="67">
        <f t="shared" si="85"/>
        <v>6.9507178947477044</v>
      </c>
      <c r="AT43" s="67">
        <f t="shared" si="86"/>
        <v>10.408626636826956</v>
      </c>
      <c r="AU43" s="68">
        <f t="shared" si="87"/>
        <v>11.085793182010505</v>
      </c>
      <c r="AV43" s="66">
        <f t="shared" si="88"/>
        <v>11.122022139951726</v>
      </c>
      <c r="AW43" s="67">
        <f t="shared" si="89"/>
        <v>8.7311238768578825</v>
      </c>
      <c r="AX43" s="67">
        <f t="shared" si="90"/>
        <v>8.8407677126081552</v>
      </c>
      <c r="AY43" s="68">
        <f t="shared" si="91"/>
        <v>6.9551864811410402</v>
      </c>
      <c r="AZ43" s="66">
        <f t="shared" si="92"/>
        <v>11.699030494494455</v>
      </c>
      <c r="BA43" s="67">
        <f t="shared" si="93"/>
        <v>10.106917360451328</v>
      </c>
      <c r="BB43" s="67">
        <f t="shared" si="94"/>
        <v>11.59697659447505</v>
      </c>
      <c r="BC43" s="68">
        <f t="shared" si="95"/>
        <v>10.862840532341323</v>
      </c>
      <c r="BD43" s="66">
        <f t="shared" si="96"/>
        <v>7.6675823613028493</v>
      </c>
      <c r="BE43" s="67">
        <f t="shared" si="97"/>
        <v>8.4422857518040129</v>
      </c>
      <c r="BF43" s="67">
        <f t="shared" si="98"/>
        <v>9.8219829533385372</v>
      </c>
      <c r="BG43" s="68">
        <f t="shared" si="99"/>
        <v>19.290239443815626</v>
      </c>
      <c r="BH43" s="90" t="s">
        <v>86</v>
      </c>
    </row>
    <row r="44" spans="2:60" ht="24.95" customHeight="1">
      <c r="B44" s="106" t="s">
        <v>87</v>
      </c>
      <c r="C44" s="49" t="s">
        <v>88</v>
      </c>
      <c r="D44" s="84"/>
      <c r="E44" s="64"/>
      <c r="F44" s="64"/>
      <c r="G44" s="65"/>
      <c r="H44" s="66">
        <f t="shared" si="66"/>
        <v>-2.9204900987721327</v>
      </c>
      <c r="I44" s="67">
        <f t="shared" si="67"/>
        <v>-4.3150531512888719</v>
      </c>
      <c r="J44" s="67">
        <f t="shared" si="68"/>
        <v>7.170565367875259</v>
      </c>
      <c r="K44" s="68">
        <f t="shared" si="69"/>
        <v>23.241149273451555</v>
      </c>
      <c r="L44" s="66">
        <f t="shared" si="70"/>
        <v>11.514313698674972</v>
      </c>
      <c r="M44" s="67">
        <f t="shared" si="71"/>
        <v>12.947292639969788</v>
      </c>
      <c r="N44" s="67">
        <f t="shared" si="72"/>
        <v>8.4872016794030447</v>
      </c>
      <c r="O44" s="68">
        <f t="shared" si="73"/>
        <v>-1.2475532996235272</v>
      </c>
      <c r="P44" s="66">
        <f t="shared" si="74"/>
        <v>5.9813929301432367</v>
      </c>
      <c r="Q44" s="67">
        <f t="shared" si="75"/>
        <v>7.0106461229356265</v>
      </c>
      <c r="R44" s="67">
        <f t="shared" si="76"/>
        <v>2.9447689383883313</v>
      </c>
      <c r="S44" s="68">
        <f t="shared" si="77"/>
        <v>9.5867712793012991</v>
      </c>
      <c r="T44" s="66">
        <f t="shared" si="78"/>
        <v>-4.1940527916935366</v>
      </c>
      <c r="U44" s="67">
        <f t="shared" si="79"/>
        <v>-10.027247599931854</v>
      </c>
      <c r="V44" s="67">
        <f t="shared" si="80"/>
        <v>-13.130577478203087</v>
      </c>
      <c r="W44" s="68">
        <f t="shared" si="81"/>
        <v>-18.311910704165367</v>
      </c>
      <c r="X44" s="66">
        <f t="shared" ref="X44:AP44" si="106">(X15/T15-1)*100</f>
        <v>3.5580509634417723</v>
      </c>
      <c r="Y44" s="67">
        <f t="shared" si="106"/>
        <v>8.9990541196355522</v>
      </c>
      <c r="Z44" s="67">
        <f t="shared" si="106"/>
        <v>-4.7221294651443646</v>
      </c>
      <c r="AA44" s="68">
        <f t="shared" si="106"/>
        <v>2.0237144630183224</v>
      </c>
      <c r="AB44" s="66">
        <f t="shared" si="106"/>
        <v>4.5102079834719033</v>
      </c>
      <c r="AC44" s="67">
        <f t="shared" si="106"/>
        <v>-2.5612989535677477</v>
      </c>
      <c r="AD44" s="67">
        <f t="shared" si="106"/>
        <v>6.5279438546045343</v>
      </c>
      <c r="AE44" s="68">
        <f t="shared" si="106"/>
        <v>2.150303556168387</v>
      </c>
      <c r="AF44" s="66">
        <f t="shared" si="106"/>
        <v>-1.3484613484878505</v>
      </c>
      <c r="AG44" s="67">
        <f t="shared" si="106"/>
        <v>7.5545066284663731</v>
      </c>
      <c r="AH44" s="67">
        <f t="shared" si="106"/>
        <v>4.3151141851499597</v>
      </c>
      <c r="AI44" s="68">
        <f t="shared" si="106"/>
        <v>3.0108192226524944</v>
      </c>
      <c r="AJ44" s="66">
        <f t="shared" si="106"/>
        <v>11.384985253306468</v>
      </c>
      <c r="AK44" s="67">
        <f t="shared" si="106"/>
        <v>-41.650661421651378</v>
      </c>
      <c r="AL44" s="67">
        <f t="shared" si="106"/>
        <v>-42.053549507166387</v>
      </c>
      <c r="AM44" s="68">
        <f t="shared" si="106"/>
        <v>-28.754281118613701</v>
      </c>
      <c r="AN44" s="66">
        <f t="shared" si="106"/>
        <v>-23.599329463861395</v>
      </c>
      <c r="AO44" s="67">
        <f t="shared" si="106"/>
        <v>27.126856005690712</v>
      </c>
      <c r="AP44" s="67">
        <f t="shared" si="106"/>
        <v>32.038531335309564</v>
      </c>
      <c r="AQ44" s="68">
        <f t="shared" si="83"/>
        <v>25.900703303280803</v>
      </c>
      <c r="AR44" s="66">
        <f t="shared" si="84"/>
        <v>34.23737047420645</v>
      </c>
      <c r="AS44" s="67">
        <f t="shared" si="85"/>
        <v>43.489622277614394</v>
      </c>
      <c r="AT44" s="67">
        <f t="shared" si="86"/>
        <v>45.922836527663513</v>
      </c>
      <c r="AU44" s="68">
        <f t="shared" si="87"/>
        <v>19.968778620504413</v>
      </c>
      <c r="AV44" s="66">
        <f t="shared" si="88"/>
        <v>29.93993787684439</v>
      </c>
      <c r="AW44" s="67">
        <f t="shared" si="89"/>
        <v>19.364753831804226</v>
      </c>
      <c r="AX44" s="67">
        <f t="shared" si="90"/>
        <v>26.19149362013875</v>
      </c>
      <c r="AY44" s="68">
        <f t="shared" si="91"/>
        <v>9.8960345530651352</v>
      </c>
      <c r="AZ44" s="66">
        <f t="shared" si="92"/>
        <v>14.48209633963744</v>
      </c>
      <c r="BA44" s="67">
        <f t="shared" si="93"/>
        <v>20.315532388403202</v>
      </c>
      <c r="BB44" s="67">
        <f t="shared" si="94"/>
        <v>15.440750917338431</v>
      </c>
      <c r="BC44" s="68">
        <f t="shared" si="95"/>
        <v>25.889550254677829</v>
      </c>
      <c r="BD44" s="66">
        <f t="shared" si="96"/>
        <v>12.938134685380875</v>
      </c>
      <c r="BE44" s="67">
        <f t="shared" si="97"/>
        <v>13.933613374574749</v>
      </c>
      <c r="BF44" s="67">
        <f t="shared" si="98"/>
        <v>9.9279959058989231</v>
      </c>
      <c r="BG44" s="68">
        <f t="shared" si="99"/>
        <v>18.09766091191387</v>
      </c>
      <c r="BH44" s="90" t="s">
        <v>89</v>
      </c>
    </row>
    <row r="45" spans="2:60" ht="24.95" customHeight="1">
      <c r="B45" s="106" t="s">
        <v>90</v>
      </c>
      <c r="C45" s="49" t="s">
        <v>91</v>
      </c>
      <c r="D45" s="84"/>
      <c r="E45" s="64"/>
      <c r="F45" s="64"/>
      <c r="G45" s="65"/>
      <c r="H45" s="66">
        <f t="shared" si="66"/>
        <v>16.186558322166753</v>
      </c>
      <c r="I45" s="67">
        <f t="shared" si="67"/>
        <v>8.9262838739624151</v>
      </c>
      <c r="J45" s="67">
        <f t="shared" si="68"/>
        <v>33.797038628736395</v>
      </c>
      <c r="K45" s="68">
        <f t="shared" si="69"/>
        <v>15.30276724888191</v>
      </c>
      <c r="L45" s="66">
        <f t="shared" si="70"/>
        <v>10.742706099529098</v>
      </c>
      <c r="M45" s="67">
        <f t="shared" si="71"/>
        <v>20.409268288059977</v>
      </c>
      <c r="N45" s="67">
        <f t="shared" si="72"/>
        <v>12.975067912881876</v>
      </c>
      <c r="O45" s="68">
        <f t="shared" si="73"/>
        <v>5.3603948448069705</v>
      </c>
      <c r="P45" s="66">
        <f t="shared" si="74"/>
        <v>6.6978686479511662</v>
      </c>
      <c r="Q45" s="67">
        <f t="shared" si="75"/>
        <v>-3.5780574462876635</v>
      </c>
      <c r="R45" s="67">
        <f t="shared" si="76"/>
        <v>6.4395751191132167</v>
      </c>
      <c r="S45" s="68">
        <f t="shared" si="77"/>
        <v>-3.1807097048559108</v>
      </c>
      <c r="T45" s="66">
        <f t="shared" si="78"/>
        <v>-3.5383032968288486</v>
      </c>
      <c r="U45" s="67">
        <f t="shared" si="79"/>
        <v>-6.6367016621848069</v>
      </c>
      <c r="V45" s="67">
        <f t="shared" si="80"/>
        <v>0.23544358296052614</v>
      </c>
      <c r="W45" s="68">
        <f t="shared" si="81"/>
        <v>0.83688152263359239</v>
      </c>
      <c r="X45" s="66">
        <f t="shared" ref="X45:AP45" si="107">(X16/T16-1)*100</f>
        <v>-2.8122358035276296E-2</v>
      </c>
      <c r="Y45" s="67">
        <f t="shared" si="107"/>
        <v>4.5519395496215198</v>
      </c>
      <c r="Z45" s="67">
        <f t="shared" si="107"/>
        <v>-3.9070236102684675</v>
      </c>
      <c r="AA45" s="68">
        <f t="shared" si="107"/>
        <v>6.3564762003116115</v>
      </c>
      <c r="AB45" s="66">
        <f t="shared" si="107"/>
        <v>0.32363884282862188</v>
      </c>
      <c r="AC45" s="67">
        <f t="shared" si="107"/>
        <v>-0.88618414102230592</v>
      </c>
      <c r="AD45" s="67">
        <f t="shared" si="107"/>
        <v>0.57380720796993412</v>
      </c>
      <c r="AE45" s="68">
        <f t="shared" si="107"/>
        <v>3.4413457906049771</v>
      </c>
      <c r="AF45" s="66">
        <f t="shared" si="107"/>
        <v>4.6087008345139679</v>
      </c>
      <c r="AG45" s="67">
        <f t="shared" si="107"/>
        <v>1.1069395726581499</v>
      </c>
      <c r="AH45" s="67">
        <f t="shared" si="107"/>
        <v>-3.0081684412126553</v>
      </c>
      <c r="AI45" s="68">
        <f t="shared" si="107"/>
        <v>1.2950120706745061</v>
      </c>
      <c r="AJ45" s="66">
        <f t="shared" si="107"/>
        <v>-27.063144040980148</v>
      </c>
      <c r="AK45" s="67">
        <f t="shared" si="107"/>
        <v>-66.603238124800399</v>
      </c>
      <c r="AL45" s="67">
        <f t="shared" si="107"/>
        <v>-43.247048888237252</v>
      </c>
      <c r="AM45" s="68">
        <f t="shared" si="107"/>
        <v>-25.598357937323325</v>
      </c>
      <c r="AN45" s="66">
        <f t="shared" si="107"/>
        <v>-22.524323437099326</v>
      </c>
      <c r="AO45" s="67">
        <f t="shared" si="107"/>
        <v>192.60682569511167</v>
      </c>
      <c r="AP45" s="67">
        <f t="shared" si="107"/>
        <v>86.624752415116774</v>
      </c>
      <c r="AQ45" s="68">
        <f t="shared" si="83"/>
        <v>69.412100354878149</v>
      </c>
      <c r="AR45" s="66">
        <f t="shared" si="84"/>
        <v>74.885826115778229</v>
      </c>
      <c r="AS45" s="67">
        <f t="shared" si="85"/>
        <v>25.956144764276743</v>
      </c>
      <c r="AT45" s="67">
        <f t="shared" si="86"/>
        <v>19.588612983898358</v>
      </c>
      <c r="AU45" s="68">
        <f t="shared" si="87"/>
        <v>7.3850484433286123</v>
      </c>
      <c r="AV45" s="66">
        <f t="shared" si="88"/>
        <v>4.9871671289003938</v>
      </c>
      <c r="AW45" s="67">
        <f t="shared" si="89"/>
        <v>12.96960816471211</v>
      </c>
      <c r="AX45" s="67">
        <f t="shared" si="90"/>
        <v>11.816808556773605</v>
      </c>
      <c r="AY45" s="68">
        <f t="shared" si="91"/>
        <v>15.001017826307894</v>
      </c>
      <c r="AZ45" s="66">
        <f t="shared" si="92"/>
        <v>14.43044156361859</v>
      </c>
      <c r="BA45" s="67">
        <f t="shared" si="93"/>
        <v>14.081269879184832</v>
      </c>
      <c r="BB45" s="67">
        <f t="shared" si="94"/>
        <v>11.607036171207197</v>
      </c>
      <c r="BC45" s="68">
        <f t="shared" si="95"/>
        <v>14.144784080483497</v>
      </c>
      <c r="BD45" s="66">
        <f t="shared" si="96"/>
        <v>5.6112164531834763</v>
      </c>
      <c r="BE45" s="67">
        <f t="shared" si="97"/>
        <v>12.317858702895702</v>
      </c>
      <c r="BF45" s="67">
        <f t="shared" si="98"/>
        <v>8.2690275867580922</v>
      </c>
      <c r="BG45" s="68">
        <f t="shared" si="99"/>
        <v>20.308029339290123</v>
      </c>
      <c r="BH45" s="90" t="s">
        <v>92</v>
      </c>
    </row>
    <row r="46" spans="2:60" ht="24.95" customHeight="1">
      <c r="B46" s="106" t="s">
        <v>93</v>
      </c>
      <c r="C46" s="49" t="s">
        <v>94</v>
      </c>
      <c r="D46" s="84"/>
      <c r="E46" s="64"/>
      <c r="F46" s="64"/>
      <c r="G46" s="65"/>
      <c r="H46" s="66">
        <f t="shared" si="66"/>
        <v>0.8178416447541581</v>
      </c>
      <c r="I46" s="67">
        <f t="shared" si="67"/>
        <v>1.409061375244236</v>
      </c>
      <c r="J46" s="67">
        <f t="shared" si="68"/>
        <v>5.4603503096730011</v>
      </c>
      <c r="K46" s="68">
        <f t="shared" si="69"/>
        <v>4.447281191488206</v>
      </c>
      <c r="L46" s="66">
        <f t="shared" si="70"/>
        <v>8.231365353538056</v>
      </c>
      <c r="M46" s="67">
        <f t="shared" si="71"/>
        <v>9.2145280929479831</v>
      </c>
      <c r="N46" s="67">
        <f t="shared" si="72"/>
        <v>10.369204558360279</v>
      </c>
      <c r="O46" s="68">
        <f t="shared" si="73"/>
        <v>13.144947493185398</v>
      </c>
      <c r="P46" s="66">
        <f t="shared" si="74"/>
        <v>9.0143772314545281</v>
      </c>
      <c r="Q46" s="67">
        <f t="shared" si="75"/>
        <v>7.7877671681692462</v>
      </c>
      <c r="R46" s="67">
        <f t="shared" si="76"/>
        <v>4.5660784823779998</v>
      </c>
      <c r="S46" s="68">
        <f t="shared" si="77"/>
        <v>-1.4964706718516019</v>
      </c>
      <c r="T46" s="66">
        <f t="shared" si="78"/>
        <v>3.3233868991539239</v>
      </c>
      <c r="U46" s="67">
        <f t="shared" si="79"/>
        <v>4.123948742757455</v>
      </c>
      <c r="V46" s="67">
        <f t="shared" si="80"/>
        <v>5.9611149536889174</v>
      </c>
      <c r="W46" s="68">
        <f t="shared" si="81"/>
        <v>10.933264616259519</v>
      </c>
      <c r="X46" s="66">
        <f t="shared" ref="X46:AP46" si="108">(X17/T17-1)*100</f>
        <v>5.7799100461582098</v>
      </c>
      <c r="Y46" s="67">
        <f t="shared" si="108"/>
        <v>6.636299345099772</v>
      </c>
      <c r="Z46" s="67">
        <f t="shared" si="108"/>
        <v>1.6570792547124569</v>
      </c>
      <c r="AA46" s="68">
        <f t="shared" si="108"/>
        <v>9.0403749027293312</v>
      </c>
      <c r="AB46" s="66">
        <f t="shared" si="108"/>
        <v>4.0444343323644993</v>
      </c>
      <c r="AC46" s="67">
        <f t="shared" si="108"/>
        <v>3.2997497232494677</v>
      </c>
      <c r="AD46" s="67">
        <f t="shared" si="108"/>
        <v>3.4356101033950814</v>
      </c>
      <c r="AE46" s="68">
        <f t="shared" si="108"/>
        <v>-2.6501096103232036</v>
      </c>
      <c r="AF46" s="66">
        <f t="shared" si="108"/>
        <v>2.6761744556426104</v>
      </c>
      <c r="AG46" s="67">
        <f t="shared" si="108"/>
        <v>5.5523870603787939</v>
      </c>
      <c r="AH46" s="67">
        <f t="shared" si="108"/>
        <v>2.9744503973257341</v>
      </c>
      <c r="AI46" s="68">
        <f t="shared" si="108"/>
        <v>7.9976455372585686</v>
      </c>
      <c r="AJ46" s="66">
        <f t="shared" si="108"/>
        <v>5.9918684615923201</v>
      </c>
      <c r="AK46" s="67">
        <f t="shared" si="108"/>
        <v>-7.0517652973440477</v>
      </c>
      <c r="AL46" s="67">
        <f t="shared" si="108"/>
        <v>1.2406678095416401</v>
      </c>
      <c r="AM46" s="68">
        <f t="shared" si="108"/>
        <v>-3.3128702411431288</v>
      </c>
      <c r="AN46" s="66">
        <f t="shared" si="108"/>
        <v>-1.260635602590765</v>
      </c>
      <c r="AO46" s="67">
        <f t="shared" si="108"/>
        <v>2.6614217641837579</v>
      </c>
      <c r="AP46" s="67">
        <f t="shared" si="108"/>
        <v>3.3329910176052913</v>
      </c>
      <c r="AQ46" s="68">
        <f t="shared" si="83"/>
        <v>6.7970444580652156</v>
      </c>
      <c r="AR46" s="66">
        <f t="shared" si="84"/>
        <v>4.0795016180631416</v>
      </c>
      <c r="AS46" s="67">
        <f t="shared" si="85"/>
        <v>7.4645779286885094</v>
      </c>
      <c r="AT46" s="67">
        <f t="shared" si="86"/>
        <v>5.3594614210464631</v>
      </c>
      <c r="AU46" s="68">
        <f t="shared" si="87"/>
        <v>7.3462778466743206</v>
      </c>
      <c r="AV46" s="66">
        <f t="shared" si="88"/>
        <v>3.3207680908668546</v>
      </c>
      <c r="AW46" s="67">
        <f t="shared" si="89"/>
        <v>7.089951704821984</v>
      </c>
      <c r="AX46" s="67">
        <f t="shared" si="90"/>
        <v>2.8295520715450495</v>
      </c>
      <c r="AY46" s="68">
        <f t="shared" si="91"/>
        <v>3.1356571563439406</v>
      </c>
      <c r="AZ46" s="66">
        <f t="shared" si="92"/>
        <v>9.6302032401758062</v>
      </c>
      <c r="BA46" s="67">
        <f t="shared" si="93"/>
        <v>9.6085127755757505</v>
      </c>
      <c r="BB46" s="67">
        <f t="shared" si="94"/>
        <v>12.183260113237449</v>
      </c>
      <c r="BC46" s="68">
        <f t="shared" si="95"/>
        <v>12.154110729410327</v>
      </c>
      <c r="BD46" s="66">
        <f t="shared" si="96"/>
        <v>3.1130595587469667</v>
      </c>
      <c r="BE46" s="67">
        <f t="shared" si="97"/>
        <v>6.0186342475474275</v>
      </c>
      <c r="BF46" s="67">
        <f t="shared" si="98"/>
        <v>5.3497643581791099</v>
      </c>
      <c r="BG46" s="68">
        <f t="shared" si="99"/>
        <v>3.8244721630180223</v>
      </c>
      <c r="BH46" s="90" t="s">
        <v>95</v>
      </c>
    </row>
    <row r="47" spans="2:60" ht="24.95" customHeight="1">
      <c r="B47" s="106" t="s">
        <v>96</v>
      </c>
      <c r="C47" s="51" t="s">
        <v>97</v>
      </c>
      <c r="D47" s="85"/>
      <c r="E47" s="69"/>
      <c r="F47" s="69"/>
      <c r="G47" s="70"/>
      <c r="H47" s="71">
        <f t="shared" si="66"/>
        <v>7.9404957172538593</v>
      </c>
      <c r="I47" s="72">
        <f t="shared" si="67"/>
        <v>14.373352014903663</v>
      </c>
      <c r="J47" s="72">
        <f t="shared" si="68"/>
        <v>20.991013473728316</v>
      </c>
      <c r="K47" s="73">
        <f t="shared" si="69"/>
        <v>22.34465558568688</v>
      </c>
      <c r="L47" s="71">
        <f t="shared" si="70"/>
        <v>16.975504484652191</v>
      </c>
      <c r="M47" s="72">
        <f t="shared" si="71"/>
        <v>15.525366113562056</v>
      </c>
      <c r="N47" s="72">
        <f t="shared" si="72"/>
        <v>11.689530307141638</v>
      </c>
      <c r="O47" s="73">
        <f t="shared" si="73"/>
        <v>10.19603016879438</v>
      </c>
      <c r="P47" s="71">
        <f t="shared" si="74"/>
        <v>8.9031510303670736</v>
      </c>
      <c r="Q47" s="72">
        <f t="shared" si="75"/>
        <v>6.3609455334373344</v>
      </c>
      <c r="R47" s="72">
        <f t="shared" si="76"/>
        <v>5.4919053174991017</v>
      </c>
      <c r="S47" s="73">
        <f t="shared" si="77"/>
        <v>7.6772690803011079</v>
      </c>
      <c r="T47" s="71">
        <f t="shared" si="78"/>
        <v>2.684399591894171</v>
      </c>
      <c r="U47" s="72">
        <f t="shared" si="79"/>
        <v>3.9217198773352946</v>
      </c>
      <c r="V47" s="72">
        <f t="shared" si="80"/>
        <v>5.0066532551596765</v>
      </c>
      <c r="W47" s="73">
        <f t="shared" si="81"/>
        <v>6.4450599098467176</v>
      </c>
      <c r="X47" s="71">
        <f t="shared" ref="X47:AP47" si="109">(X18/T18-1)*100</f>
        <v>6.2850370459608396</v>
      </c>
      <c r="Y47" s="72">
        <f t="shared" si="109"/>
        <v>1.7667298977154466</v>
      </c>
      <c r="Z47" s="72">
        <f t="shared" si="109"/>
        <v>0.36920699469558116</v>
      </c>
      <c r="AA47" s="73">
        <f t="shared" si="109"/>
        <v>-2.0958059086285341</v>
      </c>
      <c r="AB47" s="71">
        <f t="shared" si="109"/>
        <v>-4.0797489538196396</v>
      </c>
      <c r="AC47" s="72">
        <f t="shared" si="109"/>
        <v>-0.60054138823323333</v>
      </c>
      <c r="AD47" s="72">
        <f t="shared" si="109"/>
        <v>0.21826999536755931</v>
      </c>
      <c r="AE47" s="73">
        <f t="shared" si="109"/>
        <v>3.3724868486838977</v>
      </c>
      <c r="AF47" s="71">
        <f t="shared" si="109"/>
        <v>3.5438373286290847</v>
      </c>
      <c r="AG47" s="72">
        <f t="shared" si="109"/>
        <v>1.3954207679246267</v>
      </c>
      <c r="AH47" s="72">
        <f t="shared" si="109"/>
        <v>2.0275782842324563</v>
      </c>
      <c r="AI47" s="73">
        <f t="shared" si="109"/>
        <v>4.1393633447571965</v>
      </c>
      <c r="AJ47" s="71">
        <f t="shared" si="109"/>
        <v>-10.613393878030308</v>
      </c>
      <c r="AK47" s="72">
        <f t="shared" si="109"/>
        <v>-13.856001082848636</v>
      </c>
      <c r="AL47" s="72">
        <f t="shared" si="109"/>
        <v>-14.344237348355504</v>
      </c>
      <c r="AM47" s="73">
        <f t="shared" si="109"/>
        <v>-16.210543590004235</v>
      </c>
      <c r="AN47" s="71">
        <f t="shared" si="109"/>
        <v>-6.2444218301797472</v>
      </c>
      <c r="AO47" s="72">
        <f t="shared" si="109"/>
        <v>8.7876483819750781</v>
      </c>
      <c r="AP47" s="72">
        <f t="shared" si="109"/>
        <v>9.6720712763203931</v>
      </c>
      <c r="AQ47" s="73">
        <f t="shared" si="83"/>
        <v>6.2519297193715628</v>
      </c>
      <c r="AR47" s="71">
        <f t="shared" si="84"/>
        <v>17.998220919857499</v>
      </c>
      <c r="AS47" s="72">
        <f t="shared" si="85"/>
        <v>11.806084454706035</v>
      </c>
      <c r="AT47" s="72">
        <f t="shared" si="86"/>
        <v>13.526343526780638</v>
      </c>
      <c r="AU47" s="73">
        <f t="shared" si="87"/>
        <v>15.50154456711612</v>
      </c>
      <c r="AV47" s="71">
        <f t="shared" si="88"/>
        <v>8.0228060598682926</v>
      </c>
      <c r="AW47" s="72">
        <f t="shared" si="89"/>
        <v>12.161712473232233</v>
      </c>
      <c r="AX47" s="72">
        <f t="shared" si="90"/>
        <v>10.410684070058029</v>
      </c>
      <c r="AY47" s="73">
        <f t="shared" si="91"/>
        <v>9.5675074166180032</v>
      </c>
      <c r="AZ47" s="71">
        <f t="shared" si="92"/>
        <v>20.97704005810137</v>
      </c>
      <c r="BA47" s="72">
        <f t="shared" si="93"/>
        <v>18.121000726538817</v>
      </c>
      <c r="BB47" s="72">
        <f t="shared" si="94"/>
        <v>15.882792298621261</v>
      </c>
      <c r="BC47" s="73">
        <f t="shared" si="95"/>
        <v>16.957049327852868</v>
      </c>
      <c r="BD47" s="71">
        <f t="shared" si="96"/>
        <v>6.3711089101639917</v>
      </c>
      <c r="BE47" s="72">
        <f t="shared" si="97"/>
        <v>6.3506527893105291</v>
      </c>
      <c r="BF47" s="72">
        <f t="shared" si="98"/>
        <v>5.9351807117806965</v>
      </c>
      <c r="BG47" s="73">
        <f t="shared" si="99"/>
        <v>17.70752809033036</v>
      </c>
      <c r="BH47" s="89" t="s">
        <v>98</v>
      </c>
    </row>
    <row r="48" spans="2:60" ht="24.95" customHeight="1">
      <c r="B48" s="106" t="s">
        <v>99</v>
      </c>
      <c r="C48" s="49" t="s">
        <v>100</v>
      </c>
      <c r="D48" s="84"/>
      <c r="E48" s="64"/>
      <c r="F48" s="64"/>
      <c r="G48" s="65"/>
      <c r="H48" s="66">
        <f t="shared" si="66"/>
        <v>-1.2755185572792427</v>
      </c>
      <c r="I48" s="67">
        <f t="shared" si="67"/>
        <v>2.2309644418595953</v>
      </c>
      <c r="J48" s="67">
        <f t="shared" si="68"/>
        <v>3.3923319375044558</v>
      </c>
      <c r="K48" s="68">
        <f t="shared" si="69"/>
        <v>6.0975264066515322</v>
      </c>
      <c r="L48" s="66">
        <f t="shared" si="70"/>
        <v>5.9243456898040003</v>
      </c>
      <c r="M48" s="67">
        <f t="shared" si="71"/>
        <v>9.0833480877688277</v>
      </c>
      <c r="N48" s="67">
        <f t="shared" si="72"/>
        <v>15.11456542614833</v>
      </c>
      <c r="O48" s="68">
        <f t="shared" si="73"/>
        <v>20.873175075229923</v>
      </c>
      <c r="P48" s="66">
        <f t="shared" si="74"/>
        <v>19.174981943373016</v>
      </c>
      <c r="Q48" s="67">
        <f t="shared" si="75"/>
        <v>12.035654680421871</v>
      </c>
      <c r="R48" s="67">
        <f t="shared" si="76"/>
        <v>6.7510107783864681</v>
      </c>
      <c r="S48" s="68">
        <f t="shared" si="77"/>
        <v>1.2468242712223798</v>
      </c>
      <c r="T48" s="66">
        <f t="shared" si="78"/>
        <v>11.834815845564739</v>
      </c>
      <c r="U48" s="67">
        <f t="shared" si="79"/>
        <v>10.345746812306977</v>
      </c>
      <c r="V48" s="67">
        <f t="shared" si="80"/>
        <v>10.088392938102132</v>
      </c>
      <c r="W48" s="68">
        <f t="shared" si="81"/>
        <v>7.5581739901809275</v>
      </c>
      <c r="X48" s="66">
        <f t="shared" ref="X48:AP48" si="110">(X19/T19-1)*100</f>
        <v>4.5929972600510904</v>
      </c>
      <c r="Y48" s="67">
        <f t="shared" si="110"/>
        <v>2.3825619204065784</v>
      </c>
      <c r="Z48" s="67">
        <f t="shared" si="110"/>
        <v>-0.66084283332985549</v>
      </c>
      <c r="AA48" s="68">
        <f t="shared" si="110"/>
        <v>-1.5263133019205677</v>
      </c>
      <c r="AB48" s="66">
        <f t="shared" si="110"/>
        <v>-6.1871728162736446</v>
      </c>
      <c r="AC48" s="67">
        <f t="shared" si="110"/>
        <v>-7.439512738344578</v>
      </c>
      <c r="AD48" s="67">
        <f t="shared" si="110"/>
        <v>-9.2028655407245807</v>
      </c>
      <c r="AE48" s="68">
        <f t="shared" si="110"/>
        <v>-10.869230877201442</v>
      </c>
      <c r="AF48" s="66">
        <f t="shared" si="110"/>
        <v>-1.5043544757223248</v>
      </c>
      <c r="AG48" s="67">
        <f t="shared" si="110"/>
        <v>-2.7043826303233431</v>
      </c>
      <c r="AH48" s="67">
        <f t="shared" si="110"/>
        <v>-2.1021815993032211</v>
      </c>
      <c r="AI48" s="68">
        <f t="shared" si="110"/>
        <v>-2.2472055652864809</v>
      </c>
      <c r="AJ48" s="66">
        <f t="shared" si="110"/>
        <v>-16.501573256478995</v>
      </c>
      <c r="AK48" s="67">
        <f t="shared" si="110"/>
        <v>-19.314258731937507</v>
      </c>
      <c r="AL48" s="67">
        <f t="shared" si="110"/>
        <v>-18.142982311955201</v>
      </c>
      <c r="AM48" s="68">
        <f t="shared" si="110"/>
        <v>-14.941945437897209</v>
      </c>
      <c r="AN48" s="66">
        <f t="shared" si="110"/>
        <v>-4.4549660102131909</v>
      </c>
      <c r="AO48" s="67">
        <f t="shared" si="110"/>
        <v>15.633831072337646</v>
      </c>
      <c r="AP48" s="67">
        <f t="shared" si="110"/>
        <v>9.3454678229196517</v>
      </c>
      <c r="AQ48" s="68">
        <f t="shared" si="83"/>
        <v>9.5825280810770899</v>
      </c>
      <c r="AR48" s="66">
        <f t="shared" si="84"/>
        <v>11.438102816224971</v>
      </c>
      <c r="AS48" s="67">
        <f t="shared" si="85"/>
        <v>12.723269187233388</v>
      </c>
      <c r="AT48" s="67">
        <f t="shared" si="86"/>
        <v>12.385268362078804</v>
      </c>
      <c r="AU48" s="68">
        <f t="shared" si="87"/>
        <v>13.64390981366963</v>
      </c>
      <c r="AV48" s="66">
        <f t="shared" si="88"/>
        <v>9.9139831136781034</v>
      </c>
      <c r="AW48" s="67">
        <f t="shared" si="89"/>
        <v>12.407112511152697</v>
      </c>
      <c r="AX48" s="67">
        <f t="shared" si="90"/>
        <v>10.173986412923309</v>
      </c>
      <c r="AY48" s="68">
        <f t="shared" si="91"/>
        <v>15.160791911652849</v>
      </c>
      <c r="AZ48" s="66">
        <f t="shared" si="92"/>
        <v>21.556700813060559</v>
      </c>
      <c r="BA48" s="67">
        <f t="shared" si="93"/>
        <v>23.71970328192068</v>
      </c>
      <c r="BB48" s="67">
        <f t="shared" si="94"/>
        <v>26.070838404290608</v>
      </c>
      <c r="BC48" s="68">
        <f t="shared" si="95"/>
        <v>24.488805125017564</v>
      </c>
      <c r="BD48" s="66">
        <f t="shared" si="96"/>
        <v>12.459323850941683</v>
      </c>
      <c r="BE48" s="67">
        <f t="shared" si="97"/>
        <v>11.29762679215316</v>
      </c>
      <c r="BF48" s="67">
        <f t="shared" si="98"/>
        <v>14.128292077571537</v>
      </c>
      <c r="BG48" s="68">
        <f t="shared" si="99"/>
        <v>15.815881965181111</v>
      </c>
      <c r="BH48" s="90" t="s">
        <v>101</v>
      </c>
    </row>
    <row r="49" spans="2:61" s="53" customFormat="1" ht="24.95" customHeight="1">
      <c r="B49" s="106" t="s">
        <v>102</v>
      </c>
      <c r="C49" s="52" t="s">
        <v>103</v>
      </c>
      <c r="D49" s="84"/>
      <c r="E49" s="64"/>
      <c r="F49" s="64"/>
      <c r="G49" s="65"/>
      <c r="H49" s="66">
        <f t="shared" si="66"/>
        <v>-1.1945947863304496</v>
      </c>
      <c r="I49" s="67">
        <f t="shared" si="67"/>
        <v>6.6076409810696735</v>
      </c>
      <c r="J49" s="67">
        <f t="shared" si="68"/>
        <v>12.945117092398339</v>
      </c>
      <c r="K49" s="68">
        <f t="shared" si="69"/>
        <v>23.384850592802351</v>
      </c>
      <c r="L49" s="66">
        <f t="shared" si="70"/>
        <v>14.02506177545364</v>
      </c>
      <c r="M49" s="67">
        <f t="shared" si="71"/>
        <v>12.820748431166695</v>
      </c>
      <c r="N49" s="67">
        <f t="shared" si="72"/>
        <v>7.5156696054447858</v>
      </c>
      <c r="O49" s="68">
        <f t="shared" si="73"/>
        <v>-2.3968050748667036</v>
      </c>
      <c r="P49" s="66">
        <f t="shared" si="74"/>
        <v>3.5996890390044278</v>
      </c>
      <c r="Q49" s="67">
        <f t="shared" si="75"/>
        <v>1.9564338474831411</v>
      </c>
      <c r="R49" s="67">
        <f t="shared" si="76"/>
        <v>6.6761352792332307</v>
      </c>
      <c r="S49" s="68">
        <f t="shared" si="77"/>
        <v>8.6149213705832395</v>
      </c>
      <c r="T49" s="66">
        <f t="shared" si="78"/>
        <v>6.5844469847212483</v>
      </c>
      <c r="U49" s="67">
        <f t="shared" si="79"/>
        <v>2.9687526007857512</v>
      </c>
      <c r="V49" s="67">
        <f t="shared" si="80"/>
        <v>2.9166646503352212</v>
      </c>
      <c r="W49" s="68">
        <f t="shared" si="81"/>
        <v>11.281753482162561</v>
      </c>
      <c r="X49" s="66">
        <f t="shared" ref="X49:AP49" si="111">(X20/T20-1)*100</f>
        <v>-1.3748233681590172</v>
      </c>
      <c r="Y49" s="67">
        <f t="shared" si="111"/>
        <v>-0.3360457862859656</v>
      </c>
      <c r="Z49" s="67">
        <f t="shared" si="111"/>
        <v>-0.53805657849393951</v>
      </c>
      <c r="AA49" s="68">
        <f t="shared" si="111"/>
        <v>-2.5519495108923707</v>
      </c>
      <c r="AB49" s="66">
        <f t="shared" si="111"/>
        <v>5.3022034773029247</v>
      </c>
      <c r="AC49" s="67">
        <f t="shared" si="111"/>
        <v>6.1875120973541087</v>
      </c>
      <c r="AD49" s="67">
        <f t="shared" si="111"/>
        <v>5.2922002938210477</v>
      </c>
      <c r="AE49" s="68">
        <f t="shared" si="111"/>
        <v>2.936683074727342</v>
      </c>
      <c r="AF49" s="66">
        <f t="shared" si="111"/>
        <v>3.4326250892600108</v>
      </c>
      <c r="AG49" s="67">
        <f t="shared" si="111"/>
        <v>3.6739111507730682</v>
      </c>
      <c r="AH49" s="67">
        <f t="shared" si="111"/>
        <v>4.3971112575169835</v>
      </c>
      <c r="AI49" s="68">
        <f t="shared" si="111"/>
        <v>7.3550143994830286</v>
      </c>
      <c r="AJ49" s="66">
        <f t="shared" si="111"/>
        <v>-4.7187089708633723</v>
      </c>
      <c r="AK49" s="67">
        <f t="shared" si="111"/>
        <v>-18.86902116387208</v>
      </c>
      <c r="AL49" s="67">
        <f t="shared" si="111"/>
        <v>-16.791065916811188</v>
      </c>
      <c r="AM49" s="68">
        <f t="shared" si="111"/>
        <v>-13.701373662038119</v>
      </c>
      <c r="AN49" s="66">
        <f t="shared" si="111"/>
        <v>-5.6418037625368793</v>
      </c>
      <c r="AO49" s="67">
        <f t="shared" si="111"/>
        <v>13.583443337184399</v>
      </c>
      <c r="AP49" s="67">
        <f t="shared" si="111"/>
        <v>13.31495349110947</v>
      </c>
      <c r="AQ49" s="68">
        <f t="shared" si="83"/>
        <v>13.106310761843943</v>
      </c>
      <c r="AR49" s="66">
        <f t="shared" si="84"/>
        <v>15.393360082565799</v>
      </c>
      <c r="AS49" s="67">
        <f t="shared" si="85"/>
        <v>11.385986566913452</v>
      </c>
      <c r="AT49" s="67">
        <f t="shared" si="86"/>
        <v>8.0653065886877151</v>
      </c>
      <c r="AU49" s="68">
        <f t="shared" si="87"/>
        <v>2.4385939764649089</v>
      </c>
      <c r="AV49" s="66">
        <f t="shared" si="88"/>
        <v>10.583760706067547</v>
      </c>
      <c r="AW49" s="67">
        <f t="shared" si="89"/>
        <v>14.220987241027094</v>
      </c>
      <c r="AX49" s="67">
        <f t="shared" si="90"/>
        <v>17.12785934396004</v>
      </c>
      <c r="AY49" s="68">
        <f t="shared" si="91"/>
        <v>12.456794497218503</v>
      </c>
      <c r="AZ49" s="66">
        <f t="shared" si="92"/>
        <v>18.285092567948567</v>
      </c>
      <c r="BA49" s="67">
        <f t="shared" si="93"/>
        <v>17.811193564673665</v>
      </c>
      <c r="BB49" s="67">
        <f t="shared" si="94"/>
        <v>17.375990421258191</v>
      </c>
      <c r="BC49" s="68">
        <f t="shared" si="95"/>
        <v>21.264512923146619</v>
      </c>
      <c r="BD49" s="66">
        <f t="shared" si="96"/>
        <v>5.883010938114297</v>
      </c>
      <c r="BE49" s="67">
        <f t="shared" si="97"/>
        <v>6.4727767527484215</v>
      </c>
      <c r="BF49" s="67">
        <f t="shared" si="98"/>
        <v>5.8556758947710064</v>
      </c>
      <c r="BG49" s="68">
        <f t="shared" si="99"/>
        <v>11.428824303862717</v>
      </c>
      <c r="BH49" s="90" t="s">
        <v>104</v>
      </c>
      <c r="BI49" s="45"/>
    </row>
    <row r="50" spans="2:61" ht="24.95" customHeight="1">
      <c r="B50" s="106" t="s">
        <v>105</v>
      </c>
      <c r="C50" s="51" t="s">
        <v>106</v>
      </c>
      <c r="D50" s="85"/>
      <c r="E50" s="69"/>
      <c r="F50" s="69"/>
      <c r="G50" s="70"/>
      <c r="H50" s="71">
        <f t="shared" si="66"/>
        <v>16.65263449802028</v>
      </c>
      <c r="I50" s="72">
        <f t="shared" si="67"/>
        <v>13.760739255920097</v>
      </c>
      <c r="J50" s="72">
        <f t="shared" si="68"/>
        <v>18.489941832154109</v>
      </c>
      <c r="K50" s="73">
        <f t="shared" si="69"/>
        <v>3.8860696114871196</v>
      </c>
      <c r="L50" s="71">
        <f t="shared" si="70"/>
        <v>20.011994392351951</v>
      </c>
      <c r="M50" s="72">
        <f t="shared" si="71"/>
        <v>19.157971987366484</v>
      </c>
      <c r="N50" s="72">
        <f t="shared" si="72"/>
        <v>-2.2136501342056247</v>
      </c>
      <c r="O50" s="73">
        <f t="shared" si="73"/>
        <v>-3.8736434335836067</v>
      </c>
      <c r="P50" s="71">
        <f t="shared" si="74"/>
        <v>2.7436536375095688</v>
      </c>
      <c r="Q50" s="72">
        <f t="shared" si="75"/>
        <v>0.29473544399181151</v>
      </c>
      <c r="R50" s="72">
        <f t="shared" si="76"/>
        <v>5.6234405141302402</v>
      </c>
      <c r="S50" s="73">
        <f t="shared" si="77"/>
        <v>9.2173285953550899</v>
      </c>
      <c r="T50" s="71">
        <f t="shared" si="78"/>
        <v>-1.8521647568759847</v>
      </c>
      <c r="U50" s="72">
        <f t="shared" si="79"/>
        <v>-2.3678851703808679</v>
      </c>
      <c r="V50" s="72">
        <f t="shared" si="80"/>
        <v>13.299072363071085</v>
      </c>
      <c r="W50" s="73">
        <f t="shared" si="81"/>
        <v>17.760754658270585</v>
      </c>
      <c r="X50" s="71">
        <f t="shared" ref="X50:AP50" si="112">(X21/T21-1)*100</f>
        <v>11.685193180583742</v>
      </c>
      <c r="Y50" s="72">
        <f t="shared" si="112"/>
        <v>11.53735905066906</v>
      </c>
      <c r="Z50" s="72">
        <f t="shared" si="112"/>
        <v>10.671423453631501</v>
      </c>
      <c r="AA50" s="73">
        <f t="shared" si="112"/>
        <v>14.097975160146214</v>
      </c>
      <c r="AB50" s="71">
        <f t="shared" si="112"/>
        <v>7.1447436626670857</v>
      </c>
      <c r="AC50" s="72">
        <f t="shared" si="112"/>
        <v>10.920382073087609</v>
      </c>
      <c r="AD50" s="72">
        <f t="shared" si="112"/>
        <v>4.3564737550817911</v>
      </c>
      <c r="AE50" s="73">
        <f t="shared" si="112"/>
        <v>-0.10155598318840608</v>
      </c>
      <c r="AF50" s="71">
        <f t="shared" si="112"/>
        <v>1.5714787120759022</v>
      </c>
      <c r="AG50" s="72">
        <f t="shared" si="112"/>
        <v>-2.6900185015910627</v>
      </c>
      <c r="AH50" s="72">
        <f t="shared" si="112"/>
        <v>-1.1610169600341336</v>
      </c>
      <c r="AI50" s="73">
        <f t="shared" si="112"/>
        <v>1.5081949554658136</v>
      </c>
      <c r="AJ50" s="71">
        <f t="shared" si="112"/>
        <v>-3.2367954864894299</v>
      </c>
      <c r="AK50" s="72">
        <f t="shared" si="112"/>
        <v>-3.8969662976263364</v>
      </c>
      <c r="AL50" s="72">
        <f t="shared" si="112"/>
        <v>-4.2148619509079559</v>
      </c>
      <c r="AM50" s="73">
        <f t="shared" si="112"/>
        <v>-2.1550698066526652</v>
      </c>
      <c r="AN50" s="71">
        <f t="shared" si="112"/>
        <v>2.0381701185624879</v>
      </c>
      <c r="AO50" s="72">
        <f t="shared" si="112"/>
        <v>2.3183293391918047</v>
      </c>
      <c r="AP50" s="72">
        <f t="shared" si="112"/>
        <v>1.5356807320658694</v>
      </c>
      <c r="AQ50" s="73">
        <f t="shared" si="83"/>
        <v>0.75620252053072434</v>
      </c>
      <c r="AR50" s="71">
        <f t="shared" si="84"/>
        <v>0.43102800042669198</v>
      </c>
      <c r="AS50" s="72">
        <f t="shared" si="85"/>
        <v>5.0704736541883566</v>
      </c>
      <c r="AT50" s="72">
        <f t="shared" si="86"/>
        <v>2.2492309934199373</v>
      </c>
      <c r="AU50" s="73">
        <f t="shared" si="87"/>
        <v>1.8037949766458672</v>
      </c>
      <c r="AV50" s="71">
        <f t="shared" si="88"/>
        <v>-0.67491503125192143</v>
      </c>
      <c r="AW50" s="72">
        <f t="shared" si="89"/>
        <v>0.33539893502636531</v>
      </c>
      <c r="AX50" s="72">
        <f t="shared" si="90"/>
        <v>3.6569600207746911</v>
      </c>
      <c r="AY50" s="73">
        <f t="shared" si="91"/>
        <v>9.4656452185403204</v>
      </c>
      <c r="AZ50" s="71">
        <f t="shared" si="92"/>
        <v>18.473531167540024</v>
      </c>
      <c r="BA50" s="72">
        <f t="shared" si="93"/>
        <v>18.624917561372676</v>
      </c>
      <c r="BB50" s="72">
        <f t="shared" si="94"/>
        <v>20.140581443420235</v>
      </c>
      <c r="BC50" s="73">
        <f t="shared" si="95"/>
        <v>17.474239414342009</v>
      </c>
      <c r="BD50" s="71">
        <f t="shared" si="96"/>
        <v>3.5975985099705676</v>
      </c>
      <c r="BE50" s="72">
        <f t="shared" si="97"/>
        <v>3.0493062403688098</v>
      </c>
      <c r="BF50" s="72">
        <f t="shared" si="98"/>
        <v>3.4632063444117067</v>
      </c>
      <c r="BG50" s="73">
        <f t="shared" si="99"/>
        <v>3.1614505893994949</v>
      </c>
      <c r="BH50" s="89" t="s">
        <v>107</v>
      </c>
    </row>
    <row r="51" spans="2:61" ht="24.95" customHeight="1">
      <c r="B51" s="106" t="s">
        <v>108</v>
      </c>
      <c r="C51" s="49" t="s">
        <v>109</v>
      </c>
      <c r="D51" s="84"/>
      <c r="E51" s="64"/>
      <c r="F51" s="64"/>
      <c r="G51" s="65"/>
      <c r="H51" s="66">
        <f t="shared" si="66"/>
        <v>10.534640046059017</v>
      </c>
      <c r="I51" s="67">
        <f t="shared" si="67"/>
        <v>8.5026547621942719</v>
      </c>
      <c r="J51" s="67">
        <f t="shared" si="68"/>
        <v>7.5859660870987389</v>
      </c>
      <c r="K51" s="68">
        <f t="shared" si="69"/>
        <v>2.130621761958551</v>
      </c>
      <c r="L51" s="66">
        <f t="shared" si="70"/>
        <v>6.3566718494106222</v>
      </c>
      <c r="M51" s="67">
        <f t="shared" si="71"/>
        <v>9.2991118993056574</v>
      </c>
      <c r="N51" s="67">
        <f t="shared" si="72"/>
        <v>11.931126881705989</v>
      </c>
      <c r="O51" s="68">
        <f t="shared" si="73"/>
        <v>17.370393960906338</v>
      </c>
      <c r="P51" s="66">
        <f t="shared" si="74"/>
        <v>7.1551113154363577</v>
      </c>
      <c r="Q51" s="67">
        <f t="shared" si="75"/>
        <v>7.1624561256177666</v>
      </c>
      <c r="R51" s="67">
        <f t="shared" si="76"/>
        <v>1.8241419311422202</v>
      </c>
      <c r="S51" s="68">
        <f t="shared" si="77"/>
        <v>1.952902809744117</v>
      </c>
      <c r="T51" s="66">
        <f t="shared" si="78"/>
        <v>8.3425551518239374</v>
      </c>
      <c r="U51" s="67">
        <f t="shared" si="79"/>
        <v>5.9085798650116095</v>
      </c>
      <c r="V51" s="67">
        <f t="shared" si="80"/>
        <v>13.848042759825807</v>
      </c>
      <c r="W51" s="68">
        <f t="shared" si="81"/>
        <v>7.6939663889290744</v>
      </c>
      <c r="X51" s="66">
        <f t="shared" ref="X51:AP51" si="113">(X22/T22-1)*100</f>
        <v>5.828196574585065</v>
      </c>
      <c r="Y51" s="67">
        <f t="shared" si="113"/>
        <v>6.0086618304228345</v>
      </c>
      <c r="Z51" s="67">
        <f t="shared" si="113"/>
        <v>5.7062762144113321</v>
      </c>
      <c r="AA51" s="68">
        <f t="shared" si="113"/>
        <v>7.2374856506249641</v>
      </c>
      <c r="AB51" s="66">
        <f t="shared" si="113"/>
        <v>6.5619198222680586</v>
      </c>
      <c r="AC51" s="67">
        <f t="shared" si="113"/>
        <v>7.1893779114295064</v>
      </c>
      <c r="AD51" s="67">
        <f t="shared" si="113"/>
        <v>1.2622335529150597</v>
      </c>
      <c r="AE51" s="68">
        <f t="shared" si="113"/>
        <v>-1.470570215678102</v>
      </c>
      <c r="AF51" s="66">
        <f t="shared" si="113"/>
        <v>-1.975617545990227</v>
      </c>
      <c r="AG51" s="67">
        <f t="shared" si="113"/>
        <v>0.84317377124447646</v>
      </c>
      <c r="AH51" s="67">
        <f t="shared" si="113"/>
        <v>1.563081609297079E-2</v>
      </c>
      <c r="AI51" s="68">
        <f t="shared" si="113"/>
        <v>1.5998176592039837</v>
      </c>
      <c r="AJ51" s="66">
        <f t="shared" si="113"/>
        <v>-2.3732973213797748</v>
      </c>
      <c r="AK51" s="67">
        <f t="shared" si="113"/>
        <v>-2.2656535536042743</v>
      </c>
      <c r="AL51" s="67">
        <f t="shared" si="113"/>
        <v>-0.68663436003892908</v>
      </c>
      <c r="AM51" s="68">
        <f t="shared" si="113"/>
        <v>4.7840026667643532</v>
      </c>
      <c r="AN51" s="66">
        <f t="shared" si="113"/>
        <v>3.1324694381218876</v>
      </c>
      <c r="AO51" s="67">
        <f t="shared" si="113"/>
        <v>2.336903182467287</v>
      </c>
      <c r="AP51" s="67">
        <f t="shared" si="113"/>
        <v>0.85877321017042707</v>
      </c>
      <c r="AQ51" s="68">
        <f t="shared" si="83"/>
        <v>4.5272063720101396</v>
      </c>
      <c r="AR51" s="66">
        <f t="shared" si="84"/>
        <v>7.4109708574490618</v>
      </c>
      <c r="AS51" s="67">
        <f t="shared" si="85"/>
        <v>9.0523474311179797</v>
      </c>
      <c r="AT51" s="67">
        <f t="shared" si="86"/>
        <v>13.557972134335095</v>
      </c>
      <c r="AU51" s="68">
        <f t="shared" si="87"/>
        <v>5.7668153877878492</v>
      </c>
      <c r="AV51" s="66">
        <f t="shared" si="88"/>
        <v>5.9515631804457181</v>
      </c>
      <c r="AW51" s="67">
        <f t="shared" si="89"/>
        <v>5.3102693956613267</v>
      </c>
      <c r="AX51" s="67">
        <f t="shared" si="90"/>
        <v>7.1468292457960159</v>
      </c>
      <c r="AY51" s="68">
        <f t="shared" si="91"/>
        <v>9.2845301156818216</v>
      </c>
      <c r="AZ51" s="66">
        <f t="shared" si="92"/>
        <v>16.174745592163077</v>
      </c>
      <c r="BA51" s="67">
        <f t="shared" si="93"/>
        <v>15.551365039202135</v>
      </c>
      <c r="BB51" s="67">
        <f t="shared" si="94"/>
        <v>17.478890897944275</v>
      </c>
      <c r="BC51" s="68">
        <f t="shared" si="95"/>
        <v>15.319778276208451</v>
      </c>
      <c r="BD51" s="66">
        <f t="shared" si="96"/>
        <v>1.8852749608784469</v>
      </c>
      <c r="BE51" s="67">
        <f t="shared" si="97"/>
        <v>2.1851057948389041</v>
      </c>
      <c r="BF51" s="67">
        <f t="shared" si="98"/>
        <v>3.7800141507658092</v>
      </c>
      <c r="BG51" s="68">
        <f t="shared" si="99"/>
        <v>5.6336652742271287</v>
      </c>
      <c r="BH51" s="90" t="s">
        <v>110</v>
      </c>
    </row>
    <row r="52" spans="2:61" ht="24.95" customHeight="1">
      <c r="B52" s="106" t="s">
        <v>111</v>
      </c>
      <c r="C52" s="49" t="s">
        <v>112</v>
      </c>
      <c r="D52" s="84"/>
      <c r="E52" s="64"/>
      <c r="F52" s="64"/>
      <c r="G52" s="65"/>
      <c r="H52" s="66">
        <f t="shared" si="66"/>
        <v>22.963705005717252</v>
      </c>
      <c r="I52" s="67">
        <f t="shared" si="67"/>
        <v>13.346896414676145</v>
      </c>
      <c r="J52" s="67">
        <f t="shared" si="68"/>
        <v>31.921567105831894</v>
      </c>
      <c r="K52" s="68">
        <f t="shared" si="69"/>
        <v>20.418149677736341</v>
      </c>
      <c r="L52" s="66">
        <f t="shared" si="70"/>
        <v>17.921935600231631</v>
      </c>
      <c r="M52" s="67">
        <f t="shared" si="71"/>
        <v>16.166723848534769</v>
      </c>
      <c r="N52" s="67">
        <f t="shared" si="72"/>
        <v>6.5482988335951786</v>
      </c>
      <c r="O52" s="68">
        <f t="shared" si="73"/>
        <v>-6.078411403978512</v>
      </c>
      <c r="P52" s="66">
        <f t="shared" si="74"/>
        <v>1.6568583780351531</v>
      </c>
      <c r="Q52" s="67">
        <f t="shared" si="75"/>
        <v>7.488011715052556</v>
      </c>
      <c r="R52" s="67">
        <f t="shared" si="76"/>
        <v>-0.60725604367409813</v>
      </c>
      <c r="S52" s="68">
        <f t="shared" si="77"/>
        <v>7.8465396276055532</v>
      </c>
      <c r="T52" s="66">
        <f t="shared" si="78"/>
        <v>6.2641812286154508</v>
      </c>
      <c r="U52" s="67">
        <f t="shared" si="79"/>
        <v>4.2318878296461193</v>
      </c>
      <c r="V52" s="67">
        <f t="shared" si="80"/>
        <v>10.009996750970895</v>
      </c>
      <c r="W52" s="68">
        <f t="shared" si="81"/>
        <v>12.708446596082723</v>
      </c>
      <c r="X52" s="66">
        <f t="shared" ref="X52:AP52" si="114">(X23/T23-1)*100</f>
        <v>5.7922038231545736</v>
      </c>
      <c r="Y52" s="67">
        <f t="shared" si="114"/>
        <v>3.9700284179316814</v>
      </c>
      <c r="Z52" s="67">
        <f t="shared" si="114"/>
        <v>6.3224336326787256</v>
      </c>
      <c r="AA52" s="68">
        <f t="shared" si="114"/>
        <v>-7.2606378697885443</v>
      </c>
      <c r="AB52" s="66">
        <f t="shared" si="114"/>
        <v>5.7874642935463072</v>
      </c>
      <c r="AC52" s="67">
        <f t="shared" si="114"/>
        <v>2.9097870167603235</v>
      </c>
      <c r="AD52" s="67">
        <f t="shared" si="114"/>
        <v>1.9128751352553541</v>
      </c>
      <c r="AE52" s="68">
        <f t="shared" si="114"/>
        <v>15.21139985088309</v>
      </c>
      <c r="AF52" s="66">
        <f t="shared" si="114"/>
        <v>11.659987619293366</v>
      </c>
      <c r="AG52" s="67">
        <f t="shared" si="114"/>
        <v>10.15967627389438</v>
      </c>
      <c r="AH52" s="67">
        <f t="shared" si="114"/>
        <v>13.133814942566069</v>
      </c>
      <c r="AI52" s="68">
        <f t="shared" si="114"/>
        <v>-0.40862930776026651</v>
      </c>
      <c r="AJ52" s="66">
        <f t="shared" si="114"/>
        <v>-9.9577956427482022</v>
      </c>
      <c r="AK52" s="67">
        <f t="shared" si="114"/>
        <v>-10.511428712024639</v>
      </c>
      <c r="AL52" s="67">
        <f t="shared" si="114"/>
        <v>13.561479050878766</v>
      </c>
      <c r="AM52" s="68">
        <f t="shared" si="114"/>
        <v>21.348124281405156</v>
      </c>
      <c r="AN52" s="66">
        <f t="shared" si="114"/>
        <v>24.03854674564403</v>
      </c>
      <c r="AO52" s="67">
        <f t="shared" si="114"/>
        <v>27.043852596878803</v>
      </c>
      <c r="AP52" s="67">
        <f t="shared" si="114"/>
        <v>12.293627368358484</v>
      </c>
      <c r="AQ52" s="68">
        <f t="shared" si="83"/>
        <v>10.208381134358424</v>
      </c>
      <c r="AR52" s="66">
        <f t="shared" si="84"/>
        <v>16.918958377124426</v>
      </c>
      <c r="AS52" s="67">
        <f t="shared" si="85"/>
        <v>19.250699811636608</v>
      </c>
      <c r="AT52" s="67">
        <f t="shared" si="86"/>
        <v>12.885620445045998</v>
      </c>
      <c r="AU52" s="68">
        <f t="shared" si="87"/>
        <v>10.60760998987349</v>
      </c>
      <c r="AV52" s="66">
        <f t="shared" si="88"/>
        <v>5.3336679205400417</v>
      </c>
      <c r="AW52" s="67">
        <f t="shared" si="89"/>
        <v>8.0605656187272992</v>
      </c>
      <c r="AX52" s="67">
        <f t="shared" si="90"/>
        <v>7.90505103381407</v>
      </c>
      <c r="AY52" s="68">
        <f t="shared" si="91"/>
        <v>6.6368453607474454</v>
      </c>
      <c r="AZ52" s="66">
        <f t="shared" si="92"/>
        <v>18.354541221707876</v>
      </c>
      <c r="BA52" s="67">
        <f t="shared" si="93"/>
        <v>17.878880782464847</v>
      </c>
      <c r="BB52" s="67">
        <f t="shared" si="94"/>
        <v>17.701736025246674</v>
      </c>
      <c r="BC52" s="68">
        <f t="shared" si="95"/>
        <v>16.985091242658079</v>
      </c>
      <c r="BD52" s="66">
        <f t="shared" si="96"/>
        <v>11.555074810371968</v>
      </c>
      <c r="BE52" s="67">
        <f t="shared" si="97"/>
        <v>8.9288593389842639</v>
      </c>
      <c r="BF52" s="67">
        <f t="shared" si="98"/>
        <v>8.9192623347669411</v>
      </c>
      <c r="BG52" s="68">
        <f t="shared" si="99"/>
        <v>9.1153918178516804</v>
      </c>
      <c r="BH52" s="90" t="s">
        <v>113</v>
      </c>
    </row>
    <row r="53" spans="2:61" ht="24.95" customHeight="1">
      <c r="B53" s="106" t="s">
        <v>114</v>
      </c>
      <c r="C53" s="49" t="s">
        <v>115</v>
      </c>
      <c r="D53" s="84"/>
      <c r="E53" s="64"/>
      <c r="F53" s="64"/>
      <c r="G53" s="65"/>
      <c r="H53" s="66">
        <f t="shared" si="66"/>
        <v>4.5732336044536748</v>
      </c>
      <c r="I53" s="67">
        <f t="shared" si="67"/>
        <v>0.22855097419698378</v>
      </c>
      <c r="J53" s="67">
        <f t="shared" si="68"/>
        <v>-1.2135859213129874</v>
      </c>
      <c r="K53" s="68">
        <f t="shared" si="69"/>
        <v>-10.788290711421954</v>
      </c>
      <c r="L53" s="66">
        <f t="shared" si="70"/>
        <v>-4.3598365976806219</v>
      </c>
      <c r="M53" s="67">
        <f t="shared" si="71"/>
        <v>4.4881804973911699</v>
      </c>
      <c r="N53" s="67">
        <f t="shared" si="72"/>
        <v>12.158648162221475</v>
      </c>
      <c r="O53" s="68">
        <f t="shared" si="73"/>
        <v>22.01922554032565</v>
      </c>
      <c r="P53" s="66">
        <f t="shared" si="74"/>
        <v>10.089501084494024</v>
      </c>
      <c r="Q53" s="67">
        <f t="shared" si="75"/>
        <v>9.3881440103099614</v>
      </c>
      <c r="R53" s="67">
        <f t="shared" si="76"/>
        <v>5.9226608927333002</v>
      </c>
      <c r="S53" s="68">
        <f t="shared" si="77"/>
        <v>6.0543587702714952</v>
      </c>
      <c r="T53" s="66">
        <f t="shared" si="78"/>
        <v>16.57781124857236</v>
      </c>
      <c r="U53" s="67">
        <f t="shared" si="79"/>
        <v>12.579998232155098</v>
      </c>
      <c r="V53" s="67">
        <f t="shared" si="80"/>
        <v>11.419265930181876</v>
      </c>
      <c r="W53" s="68">
        <f t="shared" si="81"/>
        <v>12.647601796323471</v>
      </c>
      <c r="X53" s="66">
        <f t="shared" ref="X53:AP53" si="115">(X24/T24-1)*100</f>
        <v>5.9912128939908271</v>
      </c>
      <c r="Y53" s="67">
        <f t="shared" si="115"/>
        <v>4.5214833117642073</v>
      </c>
      <c r="Z53" s="67">
        <f t="shared" si="115"/>
        <v>5.985856407227752</v>
      </c>
      <c r="AA53" s="68">
        <f t="shared" si="115"/>
        <v>4.3693762624908761</v>
      </c>
      <c r="AB53" s="66">
        <f t="shared" si="115"/>
        <v>8.4601181888398269</v>
      </c>
      <c r="AC53" s="67">
        <f t="shared" si="115"/>
        <v>5.6806108047495973</v>
      </c>
      <c r="AD53" s="67">
        <f t="shared" si="115"/>
        <v>0.99515820435145397</v>
      </c>
      <c r="AE53" s="68">
        <f t="shared" si="115"/>
        <v>-4.2918784210406962</v>
      </c>
      <c r="AF53" s="66">
        <f t="shared" si="115"/>
        <v>-7.2395199808783506</v>
      </c>
      <c r="AG53" s="67">
        <f t="shared" si="115"/>
        <v>-1.7951340991412379</v>
      </c>
      <c r="AH53" s="67">
        <f t="shared" si="115"/>
        <v>2.2801746232772535</v>
      </c>
      <c r="AI53" s="68">
        <f t="shared" si="115"/>
        <v>9.0068240090528384</v>
      </c>
      <c r="AJ53" s="66">
        <f t="shared" si="115"/>
        <v>1.577781441767856</v>
      </c>
      <c r="AK53" s="67">
        <f t="shared" si="115"/>
        <v>-34.449730210356869</v>
      </c>
      <c r="AL53" s="67">
        <f t="shared" si="115"/>
        <v>-32.579930845470514</v>
      </c>
      <c r="AM53" s="68">
        <f t="shared" si="115"/>
        <v>-11.178105399180494</v>
      </c>
      <c r="AN53" s="66">
        <f t="shared" si="115"/>
        <v>-34.797996060802419</v>
      </c>
      <c r="AO53" s="67">
        <f t="shared" si="115"/>
        <v>22.888825009201152</v>
      </c>
      <c r="AP53" s="67">
        <f t="shared" si="115"/>
        <v>8.8265402736107834</v>
      </c>
      <c r="AQ53" s="68">
        <f t="shared" si="83"/>
        <v>41.639592738895772</v>
      </c>
      <c r="AR53" s="66">
        <f t="shared" si="84"/>
        <v>34.146413461651484</v>
      </c>
      <c r="AS53" s="67">
        <f t="shared" si="85"/>
        <v>2.408631300796249</v>
      </c>
      <c r="AT53" s="67">
        <f t="shared" si="86"/>
        <v>10.38608758320545</v>
      </c>
      <c r="AU53" s="68">
        <f t="shared" si="87"/>
        <v>3.2634550528300554</v>
      </c>
      <c r="AV53" s="66">
        <f t="shared" si="88"/>
        <v>17.719697070391117</v>
      </c>
      <c r="AW53" s="67">
        <f t="shared" si="89"/>
        <v>14.857041062049547</v>
      </c>
      <c r="AX53" s="67">
        <f t="shared" si="90"/>
        <v>14.26870055833267</v>
      </c>
      <c r="AY53" s="68">
        <f t="shared" si="91"/>
        <v>8.5068372147756968</v>
      </c>
      <c r="AZ53" s="66">
        <f t="shared" si="92"/>
        <v>12.479089215414474</v>
      </c>
      <c r="BA53" s="67">
        <f t="shared" si="93"/>
        <v>20.393564508792771</v>
      </c>
      <c r="BB53" s="67">
        <f t="shared" si="94"/>
        <v>22.856133040464165</v>
      </c>
      <c r="BC53" s="68">
        <f t="shared" si="95"/>
        <v>14.004431130957705</v>
      </c>
      <c r="BD53" s="66">
        <f t="shared" si="96"/>
        <v>9.1602209069852503</v>
      </c>
      <c r="BE53" s="67">
        <f t="shared" si="97"/>
        <v>10.598167759848298</v>
      </c>
      <c r="BF53" s="67">
        <f t="shared" si="98"/>
        <v>7.0768528050825896</v>
      </c>
      <c r="BG53" s="68">
        <f t="shared" si="99"/>
        <v>10.152522158059174</v>
      </c>
      <c r="BH53" s="90" t="s">
        <v>116</v>
      </c>
    </row>
    <row r="54" spans="2:61" ht="24.95" customHeight="1">
      <c r="B54" s="107" t="s">
        <v>117</v>
      </c>
      <c r="C54" s="54" t="s">
        <v>118</v>
      </c>
      <c r="D54" s="86"/>
      <c r="E54" s="112"/>
      <c r="F54" s="112"/>
      <c r="G54" s="113"/>
      <c r="H54" s="74">
        <f t="shared" si="66"/>
        <v>9.868188346100748</v>
      </c>
      <c r="I54" s="75">
        <f t="shared" si="67"/>
        <v>18.990190023021182</v>
      </c>
      <c r="J54" s="75">
        <f t="shared" si="68"/>
        <v>25.336569731763213</v>
      </c>
      <c r="K54" s="76">
        <f t="shared" si="69"/>
        <v>30.350842234517138</v>
      </c>
      <c r="L54" s="74">
        <f t="shared" si="70"/>
        <v>19.267277686012218</v>
      </c>
      <c r="M54" s="75">
        <f t="shared" si="71"/>
        <v>18.163393799297545</v>
      </c>
      <c r="N54" s="75">
        <f t="shared" si="72"/>
        <v>13.724797724180871</v>
      </c>
      <c r="O54" s="76">
        <f t="shared" si="73"/>
        <v>4.9631563880624618</v>
      </c>
      <c r="P54" s="74">
        <f t="shared" si="74"/>
        <v>13.212885347514325</v>
      </c>
      <c r="Q54" s="75">
        <f t="shared" si="75"/>
        <v>9.5901159691598181</v>
      </c>
      <c r="R54" s="75">
        <f t="shared" si="76"/>
        <v>6.1019546071142905</v>
      </c>
      <c r="S54" s="76">
        <f t="shared" si="77"/>
        <v>3.2827972201088684</v>
      </c>
      <c r="T54" s="74">
        <f t="shared" si="78"/>
        <v>5.7805576866987618</v>
      </c>
      <c r="U54" s="75">
        <f t="shared" si="79"/>
        <v>6.7525746553704691</v>
      </c>
      <c r="V54" s="75">
        <f t="shared" si="80"/>
        <v>6.9820854625483042</v>
      </c>
      <c r="W54" s="76">
        <f t="shared" si="81"/>
        <v>9.5631537513326101</v>
      </c>
      <c r="X54" s="74">
        <f t="shared" ref="X54:AP54" si="116">(X25/T25-1)*100</f>
        <v>6.188764936529334</v>
      </c>
      <c r="Y54" s="75">
        <f t="shared" si="116"/>
        <v>7.0855683996230878</v>
      </c>
      <c r="Z54" s="75">
        <f t="shared" si="116"/>
        <v>7.0969250167033815</v>
      </c>
      <c r="AA54" s="76">
        <f t="shared" si="116"/>
        <v>7.3256112287833242</v>
      </c>
      <c r="AB54" s="74">
        <f t="shared" si="116"/>
        <v>5.801691290413058</v>
      </c>
      <c r="AC54" s="75">
        <f t="shared" si="116"/>
        <v>7.2375381036779318</v>
      </c>
      <c r="AD54" s="75">
        <f t="shared" si="116"/>
        <v>7.1518430296375612</v>
      </c>
      <c r="AE54" s="76">
        <f t="shared" si="116"/>
        <v>7.1770723874775344</v>
      </c>
      <c r="AF54" s="74">
        <f t="shared" si="116"/>
        <v>6.7460552803121576</v>
      </c>
      <c r="AG54" s="75">
        <f t="shared" si="116"/>
        <v>7.046239057173409</v>
      </c>
      <c r="AH54" s="75">
        <f t="shared" si="116"/>
        <v>6.1511755589705785</v>
      </c>
      <c r="AI54" s="76">
        <f t="shared" si="116"/>
        <v>5.1265705620907376</v>
      </c>
      <c r="AJ54" s="74">
        <f t="shared" si="116"/>
        <v>-0.34040633846345036</v>
      </c>
      <c r="AK54" s="75">
        <f t="shared" si="116"/>
        <v>1.4551165785920306</v>
      </c>
      <c r="AL54" s="75">
        <f t="shared" si="116"/>
        <v>-1.5843265171754606</v>
      </c>
      <c r="AM54" s="76">
        <f t="shared" si="116"/>
        <v>-5.0786555634029007</v>
      </c>
      <c r="AN54" s="74">
        <f t="shared" si="116"/>
        <v>-1.3902653005903876E-2</v>
      </c>
      <c r="AO54" s="75">
        <f t="shared" si="116"/>
        <v>-1.9609174882475267</v>
      </c>
      <c r="AP54" s="75">
        <f t="shared" si="116"/>
        <v>-0.12886703050258852</v>
      </c>
      <c r="AQ54" s="76">
        <f t="shared" si="83"/>
        <v>3.7634801310933108</v>
      </c>
      <c r="AR54" s="74">
        <f t="shared" si="84"/>
        <v>6.5286396288846804</v>
      </c>
      <c r="AS54" s="75">
        <f t="shared" si="85"/>
        <v>9.3850444943712965</v>
      </c>
      <c r="AT54" s="75">
        <f t="shared" si="86"/>
        <v>7.7743718013506324</v>
      </c>
      <c r="AU54" s="76">
        <f t="shared" si="87"/>
        <v>2.3797198187799795</v>
      </c>
      <c r="AV54" s="74">
        <f t="shared" si="88"/>
        <v>4.8252482145869413</v>
      </c>
      <c r="AW54" s="75">
        <f t="shared" si="89"/>
        <v>3.6859501522647831</v>
      </c>
      <c r="AX54" s="75">
        <f t="shared" si="90"/>
        <v>3.3972694788039437</v>
      </c>
      <c r="AY54" s="76">
        <f t="shared" si="91"/>
        <v>4.4154918451003056</v>
      </c>
      <c r="AZ54" s="74">
        <f t="shared" si="92"/>
        <v>10.771432471547527</v>
      </c>
      <c r="BA54" s="75">
        <f t="shared" si="93"/>
        <v>10.744309903557836</v>
      </c>
      <c r="BB54" s="75">
        <f t="shared" si="94"/>
        <v>11.684753569400863</v>
      </c>
      <c r="BC54" s="76">
        <f t="shared" si="95"/>
        <v>12.757659854422387</v>
      </c>
      <c r="BD54" s="74">
        <f t="shared" si="96"/>
        <v>5.5430027904456836</v>
      </c>
      <c r="BE54" s="75">
        <f t="shared" si="97"/>
        <v>4.6219389230119257</v>
      </c>
      <c r="BF54" s="75">
        <f t="shared" si="98"/>
        <v>5.0595313041395196</v>
      </c>
      <c r="BG54" s="76">
        <f t="shared" si="99"/>
        <v>5.7263079461340904</v>
      </c>
      <c r="BH54" s="89" t="s">
        <v>119</v>
      </c>
    </row>
    <row r="55" spans="2:61" ht="24.95" customHeight="1">
      <c r="B55" s="170" t="s">
        <v>120</v>
      </c>
      <c r="C55" s="170"/>
      <c r="D55" s="87"/>
      <c r="E55" s="77"/>
      <c r="F55" s="77"/>
      <c r="G55" s="78"/>
      <c r="H55" s="103">
        <f t="shared" si="66"/>
        <v>0.71522936462351527</v>
      </c>
      <c r="I55" s="72">
        <f t="shared" si="67"/>
        <v>3.6720510725784639</v>
      </c>
      <c r="J55" s="72">
        <f t="shared" si="68"/>
        <v>6.5995840418566321</v>
      </c>
      <c r="K55" s="73">
        <f t="shared" si="69"/>
        <v>6.2698183247275718</v>
      </c>
      <c r="L55" s="103">
        <f t="shared" si="70"/>
        <v>5.1939136350080517</v>
      </c>
      <c r="M55" s="72">
        <f t="shared" si="71"/>
        <v>9.096851880564504</v>
      </c>
      <c r="N55" s="72">
        <f t="shared" si="72"/>
        <v>4.6846569208107702</v>
      </c>
      <c r="O55" s="73">
        <f t="shared" si="73"/>
        <v>-3.9759417680869436</v>
      </c>
      <c r="P55" s="103">
        <f t="shared" si="74"/>
        <v>-11.108861767457146</v>
      </c>
      <c r="Q55" s="72">
        <f t="shared" si="75"/>
        <v>-8.5711398362979594</v>
      </c>
      <c r="R55" s="72">
        <f t="shared" si="76"/>
        <v>-12.379492196586794</v>
      </c>
      <c r="S55" s="73">
        <f t="shared" si="77"/>
        <v>-8.218984187693124</v>
      </c>
      <c r="T55" s="103">
        <f t="shared" si="78"/>
        <v>-4.5593028088329213</v>
      </c>
      <c r="U55" s="72">
        <f t="shared" si="79"/>
        <v>-3.2008521630606301</v>
      </c>
      <c r="V55" s="72">
        <f t="shared" si="80"/>
        <v>0.62102561825618796</v>
      </c>
      <c r="W55" s="73">
        <f t="shared" si="81"/>
        <v>7.4143334108508041</v>
      </c>
      <c r="X55" s="103">
        <f t="shared" ref="X55:AP55" si="117">(X26/T26-1)*100</f>
        <v>11.464228165278501</v>
      </c>
      <c r="Y55" s="72">
        <f t="shared" si="117"/>
        <v>3.1565363763704335</v>
      </c>
      <c r="Z55" s="72">
        <f t="shared" si="117"/>
        <v>3.4847228542055797</v>
      </c>
      <c r="AA55" s="73">
        <f t="shared" si="117"/>
        <v>4.9939415510400043</v>
      </c>
      <c r="AB55" s="103">
        <f t="shared" si="117"/>
        <v>5.4216723753342411</v>
      </c>
      <c r="AC55" s="72">
        <f t="shared" si="117"/>
        <v>10.745651397417877</v>
      </c>
      <c r="AD55" s="72">
        <f t="shared" si="117"/>
        <v>11.223539294819274</v>
      </c>
      <c r="AE55" s="73">
        <f t="shared" si="117"/>
        <v>9.4964414282183274</v>
      </c>
      <c r="AF55" s="103">
        <f t="shared" si="117"/>
        <v>1.9286852383293196</v>
      </c>
      <c r="AG55" s="72">
        <f t="shared" si="117"/>
        <v>-8.6562721434757517E-2</v>
      </c>
      <c r="AH55" s="72">
        <f t="shared" si="117"/>
        <v>-3.4978597195894023</v>
      </c>
      <c r="AI55" s="73">
        <f t="shared" si="117"/>
        <v>-4.2032452181902435</v>
      </c>
      <c r="AJ55" s="103">
        <f t="shared" si="117"/>
        <v>-7.9432668726597155</v>
      </c>
      <c r="AK55" s="72">
        <f t="shared" si="117"/>
        <v>-25.76827171773386</v>
      </c>
      <c r="AL55" s="72">
        <f t="shared" si="117"/>
        <v>-18.738730353053512</v>
      </c>
      <c r="AM55" s="73">
        <f t="shared" si="117"/>
        <v>-18.075409511391406</v>
      </c>
      <c r="AN55" s="103">
        <f t="shared" si="117"/>
        <v>-1.5413115124640275</v>
      </c>
      <c r="AO55" s="72">
        <f t="shared" si="117"/>
        <v>27.744813110519708</v>
      </c>
      <c r="AP55" s="72">
        <f t="shared" si="117"/>
        <v>22.4865486089878</v>
      </c>
      <c r="AQ55" s="73">
        <f t="shared" si="83"/>
        <v>27.675101912715071</v>
      </c>
      <c r="AR55" s="103">
        <f t="shared" si="84"/>
        <v>19.254865893707972</v>
      </c>
      <c r="AS55" s="72">
        <f t="shared" si="85"/>
        <v>25.972679286774625</v>
      </c>
      <c r="AT55" s="72">
        <f t="shared" si="86"/>
        <v>25.644522690112325</v>
      </c>
      <c r="AU55" s="73">
        <f t="shared" si="87"/>
        <v>13.588673346009216</v>
      </c>
      <c r="AV55" s="103">
        <f t="shared" si="88"/>
        <v>8.2407390825201645</v>
      </c>
      <c r="AW55" s="72">
        <f t="shared" si="89"/>
        <v>-1.3777181745719957</v>
      </c>
      <c r="AX55" s="72">
        <f t="shared" si="90"/>
        <v>-3.0558998598175902</v>
      </c>
      <c r="AY55" s="73">
        <f t="shared" si="91"/>
        <v>5.9434199922706155</v>
      </c>
      <c r="AZ55" s="103">
        <f t="shared" si="92"/>
        <v>10.366405320563722</v>
      </c>
      <c r="BA55" s="72">
        <f t="shared" si="93"/>
        <v>12.882302682334457</v>
      </c>
      <c r="BB55" s="72">
        <f t="shared" si="94"/>
        <v>13.420234631435669</v>
      </c>
      <c r="BC55" s="73">
        <f t="shared" si="95"/>
        <v>8.0367460404413116</v>
      </c>
      <c r="BD55" s="103">
        <f t="shared" si="96"/>
        <v>3.9568447681460395</v>
      </c>
      <c r="BE55" s="72">
        <f t="shared" si="97"/>
        <v>3.7058133306007157</v>
      </c>
      <c r="BF55" s="72">
        <f t="shared" si="98"/>
        <v>4.2817146952709662</v>
      </c>
      <c r="BG55" s="73">
        <f t="shared" si="99"/>
        <v>11.084870583009575</v>
      </c>
      <c r="BH55" s="91" t="s">
        <v>121</v>
      </c>
    </row>
    <row r="56" spans="2:61" ht="24.95" customHeight="1" thickBot="1">
      <c r="B56" s="171" t="s">
        <v>122</v>
      </c>
      <c r="C56" s="171"/>
      <c r="D56" s="88"/>
      <c r="E56" s="79"/>
      <c r="F56" s="79"/>
      <c r="G56" s="80"/>
      <c r="H56" s="116">
        <f t="shared" si="66"/>
        <v>2.6560455874123035</v>
      </c>
      <c r="I56" s="115">
        <f t="shared" si="67"/>
        <v>5.8725380273943806</v>
      </c>
      <c r="J56" s="115">
        <f t="shared" si="68"/>
        <v>9.9156388172648935</v>
      </c>
      <c r="K56" s="133">
        <f t="shared" si="69"/>
        <v>12.823624773427555</v>
      </c>
      <c r="L56" s="116">
        <f t="shared" si="70"/>
        <v>9.6190528994886559</v>
      </c>
      <c r="M56" s="115">
        <f t="shared" si="71"/>
        <v>10.008929904665663</v>
      </c>
      <c r="N56" s="115">
        <f t="shared" si="72"/>
        <v>6.9990473881260007</v>
      </c>
      <c r="O56" s="133">
        <f t="shared" si="73"/>
        <v>5.7255776567006311</v>
      </c>
      <c r="P56" s="116">
        <f t="shared" si="74"/>
        <v>6.4799655353875218</v>
      </c>
      <c r="Q56" s="115">
        <f t="shared" si="75"/>
        <v>5.6501870202354754</v>
      </c>
      <c r="R56" s="115">
        <f t="shared" si="76"/>
        <v>5.0358849360198743</v>
      </c>
      <c r="S56" s="133">
        <f t="shared" si="77"/>
        <v>4.7726060219784427</v>
      </c>
      <c r="T56" s="116">
        <f t="shared" si="78"/>
        <v>3.3253910823155541</v>
      </c>
      <c r="U56" s="115">
        <f t="shared" si="79"/>
        <v>3.2356386387941471</v>
      </c>
      <c r="V56" s="115">
        <f t="shared" si="80"/>
        <v>2.1657359913503704</v>
      </c>
      <c r="W56" s="133">
        <f t="shared" si="81"/>
        <v>2.7575527660275601</v>
      </c>
      <c r="X56" s="116">
        <f t="shared" ref="X56:AP56" si="118">(X27/T27-1)*100</f>
        <v>4.2473937803442219</v>
      </c>
      <c r="Y56" s="115">
        <f t="shared" si="118"/>
        <v>2.4380012529621187</v>
      </c>
      <c r="Z56" s="115">
        <f t="shared" si="118"/>
        <v>3.6387266284670483</v>
      </c>
      <c r="AA56" s="133">
        <f t="shared" si="118"/>
        <v>4.0833952938241991</v>
      </c>
      <c r="AB56" s="116">
        <f t="shared" si="118"/>
        <v>1.7890838159379419</v>
      </c>
      <c r="AC56" s="115">
        <f t="shared" si="118"/>
        <v>3.0146757641740018</v>
      </c>
      <c r="AD56" s="115">
        <f t="shared" si="118"/>
        <v>1.9441479753183444</v>
      </c>
      <c r="AE56" s="133">
        <f t="shared" si="118"/>
        <v>1.1827186015642699</v>
      </c>
      <c r="AF56" s="116">
        <f t="shared" si="118"/>
        <v>3.1242130704900672</v>
      </c>
      <c r="AG56" s="115">
        <f t="shared" si="118"/>
        <v>2.4157467896155138</v>
      </c>
      <c r="AH56" s="115">
        <f t="shared" si="118"/>
        <v>2.2131264016928665</v>
      </c>
      <c r="AI56" s="133">
        <f t="shared" si="118"/>
        <v>2.4890435517388676</v>
      </c>
      <c r="AJ56" s="116">
        <f t="shared" si="118"/>
        <v>-7.3644245696148918</v>
      </c>
      <c r="AK56" s="115">
        <f t="shared" si="118"/>
        <v>-16.910943964505275</v>
      </c>
      <c r="AL56" s="115">
        <f t="shared" si="118"/>
        <v>-14.128449618412874</v>
      </c>
      <c r="AM56" s="133">
        <f t="shared" si="118"/>
        <v>-12.057157922768857</v>
      </c>
      <c r="AN56" s="116">
        <f t="shared" si="118"/>
        <v>-3.1018747007134362</v>
      </c>
      <c r="AO56" s="115">
        <f t="shared" si="118"/>
        <v>13.459071046548598</v>
      </c>
      <c r="AP56" s="115">
        <f t="shared" si="118"/>
        <v>11.478629163077958</v>
      </c>
      <c r="AQ56" s="133">
        <f t="shared" si="83"/>
        <v>14.153994272149983</v>
      </c>
      <c r="AR56" s="116">
        <f t="shared" si="84"/>
        <v>13.571975786002334</v>
      </c>
      <c r="AS56" s="115">
        <f t="shared" si="85"/>
        <v>12.592690443796561</v>
      </c>
      <c r="AT56" s="115">
        <f t="shared" si="86"/>
        <v>13.102070882545448</v>
      </c>
      <c r="AU56" s="133">
        <f t="shared" si="87"/>
        <v>9.6182401870019021</v>
      </c>
      <c r="AV56" s="116">
        <f t="shared" si="88"/>
        <v>10.713811721018708</v>
      </c>
      <c r="AW56" s="115">
        <f t="shared" si="89"/>
        <v>9.1797035362434656</v>
      </c>
      <c r="AX56" s="115">
        <f t="shared" si="90"/>
        <v>11.188217837717618</v>
      </c>
      <c r="AY56" s="133">
        <f t="shared" si="91"/>
        <v>10.823896453216907</v>
      </c>
      <c r="AZ56" s="116">
        <f t="shared" si="92"/>
        <v>14.84582994466388</v>
      </c>
      <c r="BA56" s="115">
        <f t="shared" si="93"/>
        <v>15.500182072344915</v>
      </c>
      <c r="BB56" s="115">
        <f t="shared" si="94"/>
        <v>15.076165058003244</v>
      </c>
      <c r="BC56" s="133">
        <f t="shared" si="95"/>
        <v>15.589585206713608</v>
      </c>
      <c r="BD56" s="116">
        <f t="shared" si="96"/>
        <v>7.0300698147923946</v>
      </c>
      <c r="BE56" s="115">
        <f t="shared" si="97"/>
        <v>7.9304643696927801</v>
      </c>
      <c r="BF56" s="115">
        <f t="shared" si="98"/>
        <v>8.0466678118455768</v>
      </c>
      <c r="BG56" s="133">
        <f t="shared" si="99"/>
        <v>12.270156782370844</v>
      </c>
      <c r="BH56" s="92" t="s">
        <v>123</v>
      </c>
    </row>
    <row r="57" spans="2:61" s="37" customFormat="1" ht="24.95" customHeight="1">
      <c r="B57" s="168" t="s">
        <v>136</v>
      </c>
      <c r="C57" s="168"/>
      <c r="D57" s="58"/>
      <c r="E57" s="58"/>
      <c r="F57" s="58"/>
      <c r="G57" s="58"/>
      <c r="H57" s="58"/>
      <c r="I57" s="58"/>
      <c r="J57" s="58"/>
      <c r="K57" s="58"/>
      <c r="L57" s="58"/>
      <c r="M57" s="58"/>
      <c r="N57" s="59"/>
      <c r="O57" s="60"/>
      <c r="P57" s="60"/>
      <c r="Q57" s="57"/>
      <c r="R57" s="61"/>
      <c r="BH57" s="149" t="s">
        <v>137</v>
      </c>
    </row>
    <row r="58" spans="2:61" s="37" customFormat="1" ht="24.95" customHeight="1">
      <c r="B58" s="169" t="s">
        <v>134</v>
      </c>
      <c r="C58" s="169"/>
      <c r="D58" s="58"/>
      <c r="E58" s="58"/>
      <c r="F58" s="58"/>
      <c r="G58" s="58"/>
      <c r="H58" s="58"/>
      <c r="I58" s="58"/>
      <c r="J58" s="58"/>
      <c r="K58" s="58"/>
      <c r="L58" s="58"/>
      <c r="M58" s="58"/>
      <c r="N58" s="59"/>
      <c r="O58" s="60"/>
      <c r="P58" s="60"/>
      <c r="Q58" s="57"/>
      <c r="R58" s="61"/>
      <c r="BH58" s="149" t="s">
        <v>131</v>
      </c>
    </row>
    <row r="59" spans="2:61" s="37" customFormat="1" ht="24.95" customHeight="1">
      <c r="B59" s="109" t="s">
        <v>124</v>
      </c>
      <c r="C59" s="57"/>
      <c r="D59" s="58"/>
      <c r="E59" s="58"/>
      <c r="F59" s="58"/>
      <c r="G59" s="58"/>
      <c r="H59" s="58"/>
      <c r="I59" s="58"/>
      <c r="J59" s="58"/>
      <c r="K59" s="58"/>
      <c r="L59" s="58"/>
      <c r="M59" s="58"/>
      <c r="N59" s="59"/>
      <c r="O59" s="60"/>
      <c r="P59" s="60"/>
      <c r="Q59" s="57"/>
      <c r="R59" s="61"/>
      <c r="BH59" s="57" t="s">
        <v>130</v>
      </c>
    </row>
    <row r="60" spans="2:61" s="37" customFormat="1" ht="24.95" customHeight="1">
      <c r="B60" s="108"/>
      <c r="C60" s="57"/>
      <c r="D60" s="58"/>
      <c r="E60" s="58"/>
      <c r="F60" s="58"/>
      <c r="G60" s="58"/>
      <c r="H60" s="58"/>
      <c r="I60" s="58"/>
      <c r="J60" s="58"/>
      <c r="K60" s="58"/>
      <c r="L60" s="58"/>
      <c r="M60" s="58"/>
      <c r="N60" s="59"/>
      <c r="O60" s="60"/>
      <c r="P60" s="60"/>
      <c r="Q60" s="57"/>
      <c r="R60" s="61"/>
    </row>
    <row r="61" spans="2:61" s="81" customFormat="1" ht="24.95" customHeight="1">
      <c r="B61" s="155" t="s">
        <v>142</v>
      </c>
      <c r="C61" s="155"/>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row>
    <row r="62" spans="2:61" s="81" customFormat="1" ht="24.95" customHeight="1">
      <c r="B62" s="156" t="s">
        <v>150</v>
      </c>
      <c r="C62" s="156"/>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row>
    <row r="63" spans="2:61" s="81" customFormat="1" ht="24.95" customHeight="1">
      <c r="B63" s="179" t="s">
        <v>129</v>
      </c>
      <c r="C63" s="17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row>
    <row r="64" spans="2:61" ht="24.95" customHeight="1">
      <c r="B64" s="172" t="s">
        <v>60</v>
      </c>
      <c r="C64" s="173" t="s">
        <v>61</v>
      </c>
      <c r="D64" s="172">
        <v>2012</v>
      </c>
      <c r="E64" s="172"/>
      <c r="F64" s="172"/>
      <c r="G64" s="172"/>
      <c r="H64" s="174">
        <v>2013</v>
      </c>
      <c r="I64" s="175"/>
      <c r="J64" s="175"/>
      <c r="K64" s="176"/>
      <c r="L64" s="174">
        <v>2014</v>
      </c>
      <c r="M64" s="175"/>
      <c r="N64" s="175"/>
      <c r="O64" s="176"/>
      <c r="P64" s="174">
        <v>2015</v>
      </c>
      <c r="Q64" s="175"/>
      <c r="R64" s="175"/>
      <c r="S64" s="176"/>
      <c r="T64" s="174">
        <v>2016</v>
      </c>
      <c r="U64" s="175"/>
      <c r="V64" s="175"/>
      <c r="W64" s="176"/>
      <c r="X64" s="174">
        <v>2017</v>
      </c>
      <c r="Y64" s="175"/>
      <c r="Z64" s="175"/>
      <c r="AA64" s="176"/>
      <c r="AB64" s="174">
        <v>2018</v>
      </c>
      <c r="AC64" s="175"/>
      <c r="AD64" s="175"/>
      <c r="AE64" s="176"/>
      <c r="AF64" s="174">
        <v>2019</v>
      </c>
      <c r="AG64" s="175"/>
      <c r="AH64" s="175"/>
      <c r="AI64" s="176"/>
      <c r="AJ64" s="174">
        <v>2020</v>
      </c>
      <c r="AK64" s="175"/>
      <c r="AL64" s="175"/>
      <c r="AM64" s="176"/>
      <c r="AN64" s="174">
        <v>2021</v>
      </c>
      <c r="AO64" s="175"/>
      <c r="AP64" s="175"/>
      <c r="AQ64" s="176"/>
      <c r="AR64" s="174">
        <v>2022</v>
      </c>
      <c r="AS64" s="175"/>
      <c r="AT64" s="175"/>
      <c r="AU64" s="176"/>
      <c r="AV64" s="174">
        <v>2023</v>
      </c>
      <c r="AW64" s="175"/>
      <c r="AX64" s="175"/>
      <c r="AY64" s="176"/>
      <c r="AZ64" s="174" t="s">
        <v>138</v>
      </c>
      <c r="BA64" s="175"/>
      <c r="BB64" s="175"/>
      <c r="BC64" s="176"/>
      <c r="BD64" s="174" t="s">
        <v>139</v>
      </c>
      <c r="BE64" s="175"/>
      <c r="BF64" s="175"/>
      <c r="BG64" s="176"/>
      <c r="BH64" s="177" t="s">
        <v>62</v>
      </c>
    </row>
    <row r="65" spans="2:61" ht="24.95" customHeight="1">
      <c r="B65" s="172"/>
      <c r="C65" s="173"/>
      <c r="D65" s="46" t="s">
        <v>63</v>
      </c>
      <c r="E65" s="46" t="s">
        <v>64</v>
      </c>
      <c r="F65" s="46" t="s">
        <v>65</v>
      </c>
      <c r="G65" s="46" t="s">
        <v>66</v>
      </c>
      <c r="H65" s="46" t="s">
        <v>63</v>
      </c>
      <c r="I65" s="46" t="s">
        <v>64</v>
      </c>
      <c r="J65" s="46" t="s">
        <v>65</v>
      </c>
      <c r="K65" s="46" t="s">
        <v>66</v>
      </c>
      <c r="L65" s="46" t="s">
        <v>63</v>
      </c>
      <c r="M65" s="46" t="s">
        <v>64</v>
      </c>
      <c r="N65" s="46" t="s">
        <v>65</v>
      </c>
      <c r="O65" s="46" t="s">
        <v>66</v>
      </c>
      <c r="P65" s="46" t="s">
        <v>63</v>
      </c>
      <c r="Q65" s="46" t="s">
        <v>64</v>
      </c>
      <c r="R65" s="46" t="s">
        <v>65</v>
      </c>
      <c r="S65" s="46" t="s">
        <v>66</v>
      </c>
      <c r="T65" s="46" t="s">
        <v>63</v>
      </c>
      <c r="U65" s="46" t="s">
        <v>64</v>
      </c>
      <c r="V65" s="46" t="s">
        <v>65</v>
      </c>
      <c r="W65" s="46" t="s">
        <v>66</v>
      </c>
      <c r="X65" s="46" t="s">
        <v>63</v>
      </c>
      <c r="Y65" s="46" t="s">
        <v>64</v>
      </c>
      <c r="Z65" s="46" t="s">
        <v>65</v>
      </c>
      <c r="AA65" s="46" t="s">
        <v>66</v>
      </c>
      <c r="AB65" s="46" t="s">
        <v>63</v>
      </c>
      <c r="AC65" s="46" t="s">
        <v>64</v>
      </c>
      <c r="AD65" s="46" t="s">
        <v>65</v>
      </c>
      <c r="AE65" s="46" t="s">
        <v>66</v>
      </c>
      <c r="AF65" s="46" t="s">
        <v>63</v>
      </c>
      <c r="AG65" s="46" t="s">
        <v>64</v>
      </c>
      <c r="AH65" s="46" t="s">
        <v>65</v>
      </c>
      <c r="AI65" s="46" t="s">
        <v>66</v>
      </c>
      <c r="AJ65" s="46" t="s">
        <v>63</v>
      </c>
      <c r="AK65" s="46" t="s">
        <v>64</v>
      </c>
      <c r="AL65" s="46" t="s">
        <v>65</v>
      </c>
      <c r="AM65" s="46" t="s">
        <v>66</v>
      </c>
      <c r="AN65" s="46" t="s">
        <v>63</v>
      </c>
      <c r="AO65" s="46" t="s">
        <v>64</v>
      </c>
      <c r="AP65" s="46" t="s">
        <v>65</v>
      </c>
      <c r="AQ65" s="46" t="s">
        <v>66</v>
      </c>
      <c r="AR65" s="102" t="s">
        <v>63</v>
      </c>
      <c r="AS65" s="102" t="s">
        <v>64</v>
      </c>
      <c r="AT65" s="102" t="s">
        <v>65</v>
      </c>
      <c r="AU65" s="102" t="s">
        <v>66</v>
      </c>
      <c r="AV65" s="46" t="s">
        <v>63</v>
      </c>
      <c r="AW65" s="46" t="s">
        <v>64</v>
      </c>
      <c r="AX65" s="46" t="s">
        <v>65</v>
      </c>
      <c r="AY65" s="46" t="s">
        <v>66</v>
      </c>
      <c r="AZ65" s="46" t="s">
        <v>63</v>
      </c>
      <c r="BA65" s="46" t="s">
        <v>64</v>
      </c>
      <c r="BB65" s="46" t="s">
        <v>65</v>
      </c>
      <c r="BC65" s="46" t="s">
        <v>66</v>
      </c>
      <c r="BD65" s="46" t="s">
        <v>63</v>
      </c>
      <c r="BE65" s="46" t="s">
        <v>64</v>
      </c>
      <c r="BF65" s="46" t="s">
        <v>65</v>
      </c>
      <c r="BG65" s="46" t="s">
        <v>66</v>
      </c>
      <c r="BH65" s="178"/>
    </row>
    <row r="66" spans="2:61" ht="24.95" customHeight="1">
      <c r="B66" s="105"/>
      <c r="C66" s="47" t="s">
        <v>67</v>
      </c>
      <c r="D66" s="103">
        <f t="shared" ref="D66:W66" si="119">D8/3.6725</f>
        <v>87674.988094342145</v>
      </c>
      <c r="E66" s="72">
        <f t="shared" si="119"/>
        <v>84876.283053418098</v>
      </c>
      <c r="F66" s="72">
        <f t="shared" si="119"/>
        <v>86364.3710792895</v>
      </c>
      <c r="G66" s="73">
        <f t="shared" si="119"/>
        <v>83688.809215662041</v>
      </c>
      <c r="H66" s="103">
        <f t="shared" si="119"/>
        <v>86994.21957825248</v>
      </c>
      <c r="I66" s="72">
        <f t="shared" si="119"/>
        <v>86650.111758331113</v>
      </c>
      <c r="J66" s="72">
        <f t="shared" si="119"/>
        <v>90422.400459375262</v>
      </c>
      <c r="K66" s="73">
        <f t="shared" si="119"/>
        <v>87826.769022802851</v>
      </c>
      <c r="L66" s="103">
        <f t="shared" si="119"/>
        <v>89679.559005717907</v>
      </c>
      <c r="M66" s="72">
        <f t="shared" si="119"/>
        <v>93397.284072435505</v>
      </c>
      <c r="N66" s="72">
        <f t="shared" si="119"/>
        <v>94427.407288211354</v>
      </c>
      <c r="O66" s="73">
        <f t="shared" si="119"/>
        <v>83065.082648027339</v>
      </c>
      <c r="P66" s="103">
        <f t="shared" si="119"/>
        <v>76718.06098338266</v>
      </c>
      <c r="Q66" s="72">
        <f t="shared" si="119"/>
        <v>83234.609736572151</v>
      </c>
      <c r="R66" s="72">
        <f t="shared" si="119"/>
        <v>79957.759314688723</v>
      </c>
      <c r="S66" s="73">
        <f t="shared" si="119"/>
        <v>73768.267740675772</v>
      </c>
      <c r="T66" s="103">
        <f t="shared" si="119"/>
        <v>72189.422387158862</v>
      </c>
      <c r="U66" s="72">
        <f t="shared" si="119"/>
        <v>79700.090056569985</v>
      </c>
      <c r="V66" s="72">
        <f t="shared" si="119"/>
        <v>79233.081700980081</v>
      </c>
      <c r="W66" s="73">
        <f t="shared" si="119"/>
        <v>78738.259997387329</v>
      </c>
      <c r="X66" s="103">
        <f t="shared" ref="X66:BG66" si="120">X8/3.6725</f>
        <v>81072.996288586146</v>
      </c>
      <c r="Y66" s="72">
        <f t="shared" si="120"/>
        <v>81825.566336145333</v>
      </c>
      <c r="Z66" s="72">
        <f t="shared" si="120"/>
        <v>81811.06553067913</v>
      </c>
      <c r="AA66" s="73">
        <f t="shared" si="120"/>
        <v>82814.239049173426</v>
      </c>
      <c r="AB66" s="103">
        <f t="shared" si="120"/>
        <v>86495.172276527475</v>
      </c>
      <c r="AC66" s="72">
        <f t="shared" si="120"/>
        <v>91912.32056767735</v>
      </c>
      <c r="AD66" s="72">
        <f t="shared" si="120"/>
        <v>92674.117750088481</v>
      </c>
      <c r="AE66" s="73">
        <f t="shared" si="120"/>
        <v>92071.190782893478</v>
      </c>
      <c r="AF66" s="103">
        <f t="shared" si="120"/>
        <v>87968.727193606304</v>
      </c>
      <c r="AG66" s="72">
        <f t="shared" si="120"/>
        <v>91818.179297087845</v>
      </c>
      <c r="AH66" s="72">
        <f t="shared" si="120"/>
        <v>88609.302145033813</v>
      </c>
      <c r="AI66" s="73">
        <f t="shared" si="120"/>
        <v>86781.531473946045</v>
      </c>
      <c r="AJ66" s="103">
        <f t="shared" si="120"/>
        <v>80894.5093300382</v>
      </c>
      <c r="AK66" s="72">
        <f t="shared" si="120"/>
        <v>64963.097542000469</v>
      </c>
      <c r="AL66" s="72">
        <f t="shared" si="120"/>
        <v>70296.929426951043</v>
      </c>
      <c r="AM66" s="73">
        <f t="shared" si="120"/>
        <v>69548.331769072043</v>
      </c>
      <c r="AN66" s="103">
        <f t="shared" si="120"/>
        <v>79882.834653811035</v>
      </c>
      <c r="AO66" s="72">
        <f t="shared" si="120"/>
        <v>86899.341540155918</v>
      </c>
      <c r="AP66" s="72">
        <f t="shared" si="120"/>
        <v>88974.768120273438</v>
      </c>
      <c r="AQ66" s="73">
        <f t="shared" si="120"/>
        <v>93056.804991526325</v>
      </c>
      <c r="AR66" s="103">
        <f t="shared" si="120"/>
        <v>96866.688111052237</v>
      </c>
      <c r="AS66" s="72">
        <f t="shared" si="120"/>
        <v>112643.52403195969</v>
      </c>
      <c r="AT66" s="72">
        <f t="shared" si="120"/>
        <v>114877.87112686795</v>
      </c>
      <c r="AU66" s="73">
        <f t="shared" si="120"/>
        <v>106495.66894165702</v>
      </c>
      <c r="AV66" s="103">
        <f t="shared" si="120"/>
        <v>105559.25908684621</v>
      </c>
      <c r="AW66" s="72">
        <f t="shared" si="120"/>
        <v>109300.95018217285</v>
      </c>
      <c r="AX66" s="72">
        <f t="shared" si="120"/>
        <v>109279.02982768431</v>
      </c>
      <c r="AY66" s="73">
        <f t="shared" si="120"/>
        <v>112142.48303341298</v>
      </c>
      <c r="AZ66" s="103">
        <f t="shared" si="120"/>
        <v>114546.35182365194</v>
      </c>
      <c r="BA66" s="72">
        <f t="shared" si="120"/>
        <v>122250.65314416634</v>
      </c>
      <c r="BB66" s="72">
        <f t="shared" si="120"/>
        <v>123118.0022954453</v>
      </c>
      <c r="BC66" s="73">
        <f t="shared" si="120"/>
        <v>119172.05891222571</v>
      </c>
      <c r="BD66" s="103">
        <f t="shared" si="120"/>
        <v>118721.25793732198</v>
      </c>
      <c r="BE66" s="72">
        <f t="shared" si="120"/>
        <v>126414.46390237518</v>
      </c>
      <c r="BF66" s="72">
        <f t="shared" si="120"/>
        <v>128220.89955802473</v>
      </c>
      <c r="BG66" s="73">
        <f t="shared" si="120"/>
        <v>132229.80402850616</v>
      </c>
      <c r="BH66" s="48" t="s">
        <v>68</v>
      </c>
    </row>
    <row r="67" spans="2:61" ht="24.95" customHeight="1">
      <c r="B67" s="106" t="s">
        <v>69</v>
      </c>
      <c r="C67" s="49" t="s">
        <v>70</v>
      </c>
      <c r="D67" s="66">
        <f t="shared" ref="D67:W67" si="121">D9/3.6725</f>
        <v>1069.8899433283671</v>
      </c>
      <c r="E67" s="67">
        <f t="shared" si="121"/>
        <v>670.16569684764886</v>
      </c>
      <c r="F67" s="67">
        <f t="shared" si="121"/>
        <v>211.80249410161974</v>
      </c>
      <c r="G67" s="68">
        <f t="shared" si="121"/>
        <v>513.82608513657112</v>
      </c>
      <c r="H67" s="66">
        <f t="shared" si="121"/>
        <v>805.77453922254585</v>
      </c>
      <c r="I67" s="67">
        <f t="shared" si="121"/>
        <v>623.82250016364173</v>
      </c>
      <c r="J67" s="67">
        <f t="shared" si="121"/>
        <v>405.71763375773048</v>
      </c>
      <c r="K67" s="68">
        <f t="shared" si="121"/>
        <v>750.65934783440935</v>
      </c>
      <c r="L67" s="66">
        <f t="shared" si="121"/>
        <v>705.00038119970168</v>
      </c>
      <c r="M67" s="67">
        <f t="shared" si="121"/>
        <v>643.60690727765893</v>
      </c>
      <c r="N67" s="67">
        <f t="shared" si="121"/>
        <v>477.08353776680616</v>
      </c>
      <c r="O67" s="68">
        <f t="shared" si="121"/>
        <v>832.78919048917089</v>
      </c>
      <c r="P67" s="66">
        <f t="shared" si="121"/>
        <v>547.48332899082618</v>
      </c>
      <c r="Q67" s="67">
        <f t="shared" si="121"/>
        <v>670.03824116643898</v>
      </c>
      <c r="R67" s="67">
        <f t="shared" si="121"/>
        <v>767.7012650911837</v>
      </c>
      <c r="S67" s="68">
        <f t="shared" si="121"/>
        <v>750.78838282239417</v>
      </c>
      <c r="T67" s="66">
        <f t="shared" si="121"/>
        <v>684.52694709450714</v>
      </c>
      <c r="U67" s="67">
        <f t="shared" si="121"/>
        <v>724.06121450976877</v>
      </c>
      <c r="V67" s="67">
        <f t="shared" si="121"/>
        <v>727.35701477882139</v>
      </c>
      <c r="W67" s="68">
        <f t="shared" si="121"/>
        <v>691.92318724678296</v>
      </c>
      <c r="X67" s="66">
        <f t="shared" ref="X67:BG67" si="122">X9/3.6725</f>
        <v>755.62812920959936</v>
      </c>
      <c r="Y67" s="67">
        <f t="shared" si="122"/>
        <v>748.63414895505025</v>
      </c>
      <c r="Z67" s="67">
        <f t="shared" si="122"/>
        <v>755.91938144072412</v>
      </c>
      <c r="AA67" s="68">
        <f t="shared" si="122"/>
        <v>780.02802208279786</v>
      </c>
      <c r="AB67" s="66">
        <f t="shared" si="122"/>
        <v>827.35784254068494</v>
      </c>
      <c r="AC67" s="67">
        <f t="shared" si="122"/>
        <v>776.68026435176932</v>
      </c>
      <c r="AD67" s="67">
        <f t="shared" si="122"/>
        <v>745.5813889651954</v>
      </c>
      <c r="AE67" s="68">
        <f t="shared" si="122"/>
        <v>759.06525810417713</v>
      </c>
      <c r="AF67" s="66">
        <f t="shared" si="122"/>
        <v>786.22319764468307</v>
      </c>
      <c r="AG67" s="67">
        <f t="shared" si="122"/>
        <v>762.57292949574173</v>
      </c>
      <c r="AH67" s="67">
        <f t="shared" si="122"/>
        <v>801.75129382181206</v>
      </c>
      <c r="AI67" s="68">
        <f t="shared" si="122"/>
        <v>837.07666330414531</v>
      </c>
      <c r="AJ67" s="66">
        <f t="shared" si="122"/>
        <v>766.29860062133207</v>
      </c>
      <c r="AK67" s="67">
        <f t="shared" si="122"/>
        <v>1037.8842154267966</v>
      </c>
      <c r="AL67" s="67">
        <f t="shared" si="122"/>
        <v>834.84131124480768</v>
      </c>
      <c r="AM67" s="68">
        <f t="shared" si="122"/>
        <v>800.34703225776946</v>
      </c>
      <c r="AN67" s="66">
        <f t="shared" si="122"/>
        <v>967.04558959012752</v>
      </c>
      <c r="AO67" s="67">
        <f t="shared" si="122"/>
        <v>1028.7374817229306</v>
      </c>
      <c r="AP67" s="67">
        <f t="shared" si="122"/>
        <v>909.92849402946388</v>
      </c>
      <c r="AQ67" s="68">
        <f t="shared" si="122"/>
        <v>855.56256346450209</v>
      </c>
      <c r="AR67" s="66">
        <f t="shared" si="122"/>
        <v>1008.6129818833507</v>
      </c>
      <c r="AS67" s="67">
        <f t="shared" si="122"/>
        <v>1016.6282240364792</v>
      </c>
      <c r="AT67" s="67">
        <f t="shared" si="122"/>
        <v>917.94674563499734</v>
      </c>
      <c r="AU67" s="68">
        <f t="shared" si="122"/>
        <v>845.83760786099049</v>
      </c>
      <c r="AV67" s="66">
        <f t="shared" si="122"/>
        <v>1047.667232698333</v>
      </c>
      <c r="AW67" s="67">
        <f t="shared" si="122"/>
        <v>1062.7817950136191</v>
      </c>
      <c r="AX67" s="67">
        <f t="shared" si="122"/>
        <v>972.96783410062562</v>
      </c>
      <c r="AY67" s="68">
        <f t="shared" si="122"/>
        <v>909.79051468888906</v>
      </c>
      <c r="AZ67" s="66">
        <f t="shared" si="122"/>
        <v>1051.810749474409</v>
      </c>
      <c r="BA67" s="67">
        <f t="shared" si="122"/>
        <v>1089.940107319451</v>
      </c>
      <c r="BB67" s="67">
        <f t="shared" si="122"/>
        <v>1024.6197828581321</v>
      </c>
      <c r="BC67" s="68">
        <f t="shared" si="122"/>
        <v>941.01748178719663</v>
      </c>
      <c r="BD67" s="66">
        <f t="shared" si="122"/>
        <v>1069.9381194671766</v>
      </c>
      <c r="BE67" s="67">
        <f t="shared" si="122"/>
        <v>1097.3878689039138</v>
      </c>
      <c r="BF67" s="67">
        <f t="shared" si="122"/>
        <v>1049.3380321205859</v>
      </c>
      <c r="BG67" s="68">
        <f t="shared" si="122"/>
        <v>1053.6726860904196</v>
      </c>
      <c r="BH67" s="50" t="s">
        <v>71</v>
      </c>
    </row>
    <row r="68" spans="2:61" ht="24.95" customHeight="1">
      <c r="B68" s="106" t="s">
        <v>72</v>
      </c>
      <c r="C68" s="49" t="s">
        <v>73</v>
      </c>
      <c r="D68" s="66">
        <f t="shared" ref="D68:W68" si="123">D10/3.6725</f>
        <v>37449.87293988304</v>
      </c>
      <c r="E68" s="67">
        <f t="shared" si="123"/>
        <v>34181.382611274559</v>
      </c>
      <c r="F68" s="67">
        <f t="shared" si="123"/>
        <v>36412.596751526413</v>
      </c>
      <c r="G68" s="68">
        <f t="shared" si="123"/>
        <v>36569.89264978149</v>
      </c>
      <c r="H68" s="66">
        <f t="shared" si="123"/>
        <v>36495.061620744302</v>
      </c>
      <c r="I68" s="67">
        <f t="shared" si="123"/>
        <v>34042.373723594465</v>
      </c>
      <c r="J68" s="67">
        <f t="shared" si="123"/>
        <v>36756.701071207441</v>
      </c>
      <c r="K68" s="68">
        <f t="shared" si="123"/>
        <v>34947.901226020251</v>
      </c>
      <c r="L68" s="66">
        <f t="shared" si="123"/>
        <v>35528.817621042552</v>
      </c>
      <c r="M68" s="67">
        <f t="shared" si="123"/>
        <v>36527.355565500708</v>
      </c>
      <c r="N68" s="67">
        <f t="shared" si="123"/>
        <v>36899.104607444147</v>
      </c>
      <c r="O68" s="68">
        <f t="shared" si="123"/>
        <v>27020.133938756186</v>
      </c>
      <c r="P68" s="66">
        <f t="shared" si="123"/>
        <v>19113.014050891707</v>
      </c>
      <c r="Q68" s="67">
        <f t="shared" si="123"/>
        <v>22902.39419830012</v>
      </c>
      <c r="R68" s="67">
        <f t="shared" si="123"/>
        <v>19613.681598951262</v>
      </c>
      <c r="S68" s="68">
        <f t="shared" si="123"/>
        <v>15542.470962521627</v>
      </c>
      <c r="T68" s="66">
        <f t="shared" si="123"/>
        <v>12289.826352574066</v>
      </c>
      <c r="U68" s="67">
        <f t="shared" si="123"/>
        <v>17151.369303656385</v>
      </c>
      <c r="V68" s="67">
        <f t="shared" si="123"/>
        <v>18550.664067177418</v>
      </c>
      <c r="W68" s="68">
        <f t="shared" si="123"/>
        <v>20171.291380278883</v>
      </c>
      <c r="X68" s="66">
        <f t="shared" ref="X68:BG68" si="124">X10/3.6725</f>
        <v>19327.548423861655</v>
      </c>
      <c r="Y68" s="67">
        <f t="shared" si="124"/>
        <v>18271.061051199871</v>
      </c>
      <c r="Z68" s="67">
        <f t="shared" si="124"/>
        <v>19076.421092707315</v>
      </c>
      <c r="AA68" s="68">
        <f t="shared" si="124"/>
        <v>21877.13313756997</v>
      </c>
      <c r="AB68" s="66">
        <f t="shared" si="124"/>
        <v>23329.010608862707</v>
      </c>
      <c r="AC68" s="67">
        <f t="shared" si="124"/>
        <v>26608.265216517455</v>
      </c>
      <c r="AD68" s="67">
        <f t="shared" si="124"/>
        <v>28753.68830606775</v>
      </c>
      <c r="AE68" s="68">
        <f t="shared" si="124"/>
        <v>30592.738492888766</v>
      </c>
      <c r="AF68" s="66">
        <f t="shared" si="124"/>
        <v>22789.502815919259</v>
      </c>
      <c r="AG68" s="67">
        <f t="shared" si="124"/>
        <v>24459.990732749022</v>
      </c>
      <c r="AH68" s="67">
        <f t="shared" si="124"/>
        <v>23019.599351716803</v>
      </c>
      <c r="AI68" s="68">
        <f t="shared" si="124"/>
        <v>23900.223769820666</v>
      </c>
      <c r="AJ68" s="66">
        <f t="shared" si="124"/>
        <v>20485.239310079582</v>
      </c>
      <c r="AK68" s="67">
        <f t="shared" si="124"/>
        <v>10452.710759286494</v>
      </c>
      <c r="AL68" s="67">
        <f t="shared" si="124"/>
        <v>14804.530620652356</v>
      </c>
      <c r="AM68" s="68">
        <f t="shared" si="124"/>
        <v>14597.061531310816</v>
      </c>
      <c r="AN68" s="66">
        <f t="shared" si="124"/>
        <v>21403.325327983192</v>
      </c>
      <c r="AO68" s="67">
        <f t="shared" si="124"/>
        <v>23677.572259203851</v>
      </c>
      <c r="AP68" s="67">
        <f t="shared" si="124"/>
        <v>26132.959438000711</v>
      </c>
      <c r="AQ68" s="68">
        <f t="shared" si="124"/>
        <v>28482.40748485833</v>
      </c>
      <c r="AR68" s="66">
        <f t="shared" si="124"/>
        <v>29878.198642099676</v>
      </c>
      <c r="AS68" s="67">
        <f t="shared" si="124"/>
        <v>40798.94444219039</v>
      </c>
      <c r="AT68" s="67">
        <f t="shared" si="124"/>
        <v>42995.394114162271</v>
      </c>
      <c r="AU68" s="68">
        <f t="shared" si="124"/>
        <v>35653.128678917143</v>
      </c>
      <c r="AV68" s="66">
        <f t="shared" si="124"/>
        <v>30188.609953643983</v>
      </c>
      <c r="AW68" s="67">
        <f t="shared" si="124"/>
        <v>30489.531810642617</v>
      </c>
      <c r="AX68" s="67">
        <f t="shared" si="124"/>
        <v>28630.312900174416</v>
      </c>
      <c r="AY68" s="68">
        <f t="shared" si="124"/>
        <v>33325.1572020729</v>
      </c>
      <c r="AZ68" s="66">
        <f t="shared" si="124"/>
        <v>29003.055466527097</v>
      </c>
      <c r="BA68" s="67">
        <f t="shared" si="124"/>
        <v>31778.410594967281</v>
      </c>
      <c r="BB68" s="67">
        <f t="shared" si="124"/>
        <v>30785.567422733158</v>
      </c>
      <c r="BC68" s="68">
        <f t="shared" si="124"/>
        <v>28376.529439144324</v>
      </c>
      <c r="BD68" s="66">
        <f t="shared" si="124"/>
        <v>26750.7233659704</v>
      </c>
      <c r="BE68" s="67">
        <f t="shared" si="124"/>
        <v>28037.44571598835</v>
      </c>
      <c r="BF68" s="67">
        <f t="shared" si="124"/>
        <v>27689.862044869136</v>
      </c>
      <c r="BG68" s="68">
        <f t="shared" si="124"/>
        <v>30138.531676516453</v>
      </c>
      <c r="BH68" s="50" t="s">
        <v>74</v>
      </c>
    </row>
    <row r="69" spans="2:61" ht="24.95" customHeight="1">
      <c r="B69" s="106" t="s">
        <v>75</v>
      </c>
      <c r="C69" s="49" t="s">
        <v>76</v>
      </c>
      <c r="D69" s="66">
        <f t="shared" ref="D69:W69" si="125">D11/3.6725</f>
        <v>8012.8355011672184</v>
      </c>
      <c r="E69" s="67">
        <f t="shared" si="125"/>
        <v>7550.5747399199217</v>
      </c>
      <c r="F69" s="67">
        <f t="shared" si="125"/>
        <v>7641.2075907698554</v>
      </c>
      <c r="G69" s="68">
        <f t="shared" si="125"/>
        <v>7560.3635428801917</v>
      </c>
      <c r="H69" s="66">
        <f t="shared" si="125"/>
        <v>7405.7259428962116</v>
      </c>
      <c r="I69" s="67">
        <f t="shared" si="125"/>
        <v>8189.1297895297857</v>
      </c>
      <c r="J69" s="67">
        <f t="shared" si="125"/>
        <v>7967.7983472320038</v>
      </c>
      <c r="K69" s="68">
        <f t="shared" si="125"/>
        <v>7940.1751274824082</v>
      </c>
      <c r="L69" s="66">
        <f t="shared" si="125"/>
        <v>8145.5602940276267</v>
      </c>
      <c r="M69" s="67">
        <f t="shared" si="125"/>
        <v>8853.3137171406306</v>
      </c>
      <c r="N69" s="67">
        <f t="shared" si="125"/>
        <v>8211.8910023173885</v>
      </c>
      <c r="O69" s="68">
        <f t="shared" si="125"/>
        <v>8266.5054524774841</v>
      </c>
      <c r="P69" s="66">
        <f t="shared" si="125"/>
        <v>8304.5467771187996</v>
      </c>
      <c r="Q69" s="67">
        <f t="shared" si="125"/>
        <v>9057.0617513643483</v>
      </c>
      <c r="R69" s="67">
        <f t="shared" si="125"/>
        <v>8281.1905656853596</v>
      </c>
      <c r="S69" s="68">
        <f t="shared" si="125"/>
        <v>8295.6116069829113</v>
      </c>
      <c r="T69" s="66">
        <f t="shared" si="125"/>
        <v>8167.6677751967909</v>
      </c>
      <c r="U69" s="67">
        <f t="shared" si="125"/>
        <v>9248.2449520587397</v>
      </c>
      <c r="V69" s="67">
        <f t="shared" si="125"/>
        <v>8379.5174324360396</v>
      </c>
      <c r="W69" s="68">
        <f t="shared" si="125"/>
        <v>8716.6119746557761</v>
      </c>
      <c r="X69" s="66">
        <f t="shared" ref="X69:BG69" si="126">X11/3.6725</f>
        <v>8969.995105339478</v>
      </c>
      <c r="Y69" s="67">
        <f t="shared" si="126"/>
        <v>9596.6594266241864</v>
      </c>
      <c r="Z69" s="67">
        <f t="shared" si="126"/>
        <v>9022.9098237614089</v>
      </c>
      <c r="AA69" s="68">
        <f t="shared" si="126"/>
        <v>9258.0493399557381</v>
      </c>
      <c r="AB69" s="66">
        <f t="shared" si="126"/>
        <v>9153.5769726882336</v>
      </c>
      <c r="AC69" s="67">
        <f t="shared" si="126"/>
        <v>10200.129274818632</v>
      </c>
      <c r="AD69" s="67">
        <f t="shared" si="126"/>
        <v>9599.5711857312108</v>
      </c>
      <c r="AE69" s="68">
        <f t="shared" si="126"/>
        <v>9476.9251467902104</v>
      </c>
      <c r="AF69" s="66">
        <f t="shared" si="126"/>
        <v>9539.3416359937473</v>
      </c>
      <c r="AG69" s="67">
        <f t="shared" si="126"/>
        <v>10388.399098478241</v>
      </c>
      <c r="AH69" s="67">
        <f t="shared" si="126"/>
        <v>9141.026470565268</v>
      </c>
      <c r="AI69" s="68">
        <f t="shared" si="126"/>
        <v>9302.8194275950718</v>
      </c>
      <c r="AJ69" s="66">
        <f t="shared" si="126"/>
        <v>8282.7447931003808</v>
      </c>
      <c r="AK69" s="67">
        <f t="shared" si="126"/>
        <v>8578.8406884491142</v>
      </c>
      <c r="AL69" s="67">
        <f t="shared" si="126"/>
        <v>7935.665469874607</v>
      </c>
      <c r="AM69" s="68">
        <f t="shared" si="126"/>
        <v>7318.9992551890127</v>
      </c>
      <c r="AN69" s="66">
        <f t="shared" si="126"/>
        <v>8690.5511057124768</v>
      </c>
      <c r="AO69" s="67">
        <f t="shared" si="126"/>
        <v>10239.801266663451</v>
      </c>
      <c r="AP69" s="67">
        <f t="shared" si="126"/>
        <v>9435.2475313605173</v>
      </c>
      <c r="AQ69" s="68">
        <f t="shared" si="126"/>
        <v>8692.4040677808662</v>
      </c>
      <c r="AR69" s="66">
        <f t="shared" si="126"/>
        <v>10018.745022817793</v>
      </c>
      <c r="AS69" s="67">
        <f t="shared" si="126"/>
        <v>12105.543111414489</v>
      </c>
      <c r="AT69" s="67">
        <f t="shared" si="126"/>
        <v>11370.222980162109</v>
      </c>
      <c r="AU69" s="68">
        <f t="shared" si="126"/>
        <v>10201.649736130181</v>
      </c>
      <c r="AV69" s="66">
        <f t="shared" si="126"/>
        <v>12062.815057452375</v>
      </c>
      <c r="AW69" s="67">
        <f t="shared" si="126"/>
        <v>12502.940359071208</v>
      </c>
      <c r="AX69" s="67">
        <f t="shared" si="126"/>
        <v>12859.385309437874</v>
      </c>
      <c r="AY69" s="68">
        <f t="shared" si="126"/>
        <v>12007.581878027298</v>
      </c>
      <c r="AZ69" s="66">
        <f t="shared" si="126"/>
        <v>12931.590778518195</v>
      </c>
      <c r="BA69" s="67">
        <f t="shared" si="126"/>
        <v>14270.098350791564</v>
      </c>
      <c r="BB69" s="67">
        <f t="shared" si="126"/>
        <v>14330.26816098465</v>
      </c>
      <c r="BC69" s="68">
        <f t="shared" si="126"/>
        <v>12993.79601976177</v>
      </c>
      <c r="BD69" s="66">
        <f t="shared" si="126"/>
        <v>13514.202667210633</v>
      </c>
      <c r="BE69" s="67">
        <f t="shared" si="126"/>
        <v>14666.300695139606</v>
      </c>
      <c r="BF69" s="67">
        <f t="shared" si="126"/>
        <v>14842.956981921834</v>
      </c>
      <c r="BG69" s="68">
        <f t="shared" si="126"/>
        <v>13675.584440386963</v>
      </c>
      <c r="BH69" s="50" t="s">
        <v>77</v>
      </c>
    </row>
    <row r="70" spans="2:61" ht="24.95" customHeight="1">
      <c r="B70" s="106" t="s">
        <v>78</v>
      </c>
      <c r="C70" s="49" t="s">
        <v>79</v>
      </c>
      <c r="D70" s="66">
        <f t="shared" ref="D70:W70" si="127">D12/3.6725</f>
        <v>2009.4026084557295</v>
      </c>
      <c r="E70" s="67">
        <f t="shared" si="127"/>
        <v>2564.7960332294342</v>
      </c>
      <c r="F70" s="67">
        <f t="shared" si="127"/>
        <v>3033.5269156921236</v>
      </c>
      <c r="G70" s="68">
        <f t="shared" si="127"/>
        <v>2557.9079794236277</v>
      </c>
      <c r="H70" s="66">
        <f t="shared" si="127"/>
        <v>2654.3008812796529</v>
      </c>
      <c r="I70" s="67">
        <f t="shared" si="127"/>
        <v>2577.7456730883086</v>
      </c>
      <c r="J70" s="67">
        <f t="shared" si="127"/>
        <v>2773.6082765121523</v>
      </c>
      <c r="K70" s="68">
        <f t="shared" si="127"/>
        <v>2489.2111337183906</v>
      </c>
      <c r="L70" s="66">
        <f t="shared" si="127"/>
        <v>2387.7897624840293</v>
      </c>
      <c r="M70" s="67">
        <f t="shared" si="127"/>
        <v>2790.2104792119417</v>
      </c>
      <c r="N70" s="67">
        <f t="shared" si="127"/>
        <v>3116.7744101294097</v>
      </c>
      <c r="O70" s="68">
        <f t="shared" si="127"/>
        <v>3094.1884699697575</v>
      </c>
      <c r="P70" s="66">
        <f t="shared" si="127"/>
        <v>3223.319757812149</v>
      </c>
      <c r="Q70" s="67">
        <f t="shared" si="127"/>
        <v>3383.9701318251891</v>
      </c>
      <c r="R70" s="67">
        <f t="shared" si="127"/>
        <v>3518.3060526343211</v>
      </c>
      <c r="S70" s="68">
        <f t="shared" si="127"/>
        <v>3422.3310919591163</v>
      </c>
      <c r="T70" s="66">
        <f t="shared" si="127"/>
        <v>3377.1331218198738</v>
      </c>
      <c r="U70" s="67">
        <f t="shared" si="127"/>
        <v>3462.0175404956494</v>
      </c>
      <c r="V70" s="67">
        <f t="shared" si="127"/>
        <v>3685.6879789397335</v>
      </c>
      <c r="W70" s="68">
        <f t="shared" si="127"/>
        <v>3596.1921567950762</v>
      </c>
      <c r="X70" s="66">
        <f t="shared" ref="X70:BG70" si="128">X12/3.6725</f>
        <v>3847.7788020698658</v>
      </c>
      <c r="Y70" s="67">
        <f t="shared" si="128"/>
        <v>4061.7212793484036</v>
      </c>
      <c r="Z70" s="67">
        <f t="shared" si="128"/>
        <v>4107.2381244185835</v>
      </c>
      <c r="AA70" s="68">
        <f t="shared" si="128"/>
        <v>3927.506552215717</v>
      </c>
      <c r="AB70" s="66">
        <f t="shared" si="128"/>
        <v>3970.4144376153504</v>
      </c>
      <c r="AC70" s="67">
        <f t="shared" si="128"/>
        <v>4057.4169822234385</v>
      </c>
      <c r="AD70" s="67">
        <f t="shared" si="128"/>
        <v>4318.5513036196962</v>
      </c>
      <c r="AE70" s="68">
        <f t="shared" si="128"/>
        <v>4434.332675911659</v>
      </c>
      <c r="AF70" s="66">
        <f t="shared" si="128"/>
        <v>4030.904600954455</v>
      </c>
      <c r="AG70" s="67">
        <f t="shared" si="128"/>
        <v>4300.5629568228023</v>
      </c>
      <c r="AH70" s="67">
        <f t="shared" si="128"/>
        <v>4929.6436741409361</v>
      </c>
      <c r="AI70" s="68">
        <f t="shared" si="128"/>
        <v>4201.4823212531546</v>
      </c>
      <c r="AJ70" s="66">
        <f t="shared" si="128"/>
        <v>4284.6845715975915</v>
      </c>
      <c r="AK70" s="67">
        <f t="shared" si="128"/>
        <v>4195.1657935731937</v>
      </c>
      <c r="AL70" s="67">
        <f t="shared" si="128"/>
        <v>4560.4969610139078</v>
      </c>
      <c r="AM70" s="68">
        <f t="shared" si="128"/>
        <v>4168.0320971654573</v>
      </c>
      <c r="AN70" s="66">
        <f t="shared" si="128"/>
        <v>4334.4563650089103</v>
      </c>
      <c r="AO70" s="67">
        <f t="shared" si="128"/>
        <v>4980.2435406506911</v>
      </c>
      <c r="AP70" s="67">
        <f t="shared" si="128"/>
        <v>5238.8587336314249</v>
      </c>
      <c r="AQ70" s="68">
        <f t="shared" si="128"/>
        <v>5209.5620818803691</v>
      </c>
      <c r="AR70" s="66">
        <f t="shared" si="128"/>
        <v>5334.3942882642086</v>
      </c>
      <c r="AS70" s="67">
        <f t="shared" si="128"/>
        <v>5419.4589377493203</v>
      </c>
      <c r="AT70" s="67">
        <f t="shared" si="128"/>
        <v>5608.8791545368695</v>
      </c>
      <c r="AU70" s="68">
        <f t="shared" si="128"/>
        <v>5071.4757299915009</v>
      </c>
      <c r="AV70" s="66">
        <f t="shared" si="128"/>
        <v>5594.4117942490975</v>
      </c>
      <c r="AW70" s="67">
        <f t="shared" si="128"/>
        <v>5922.368877243367</v>
      </c>
      <c r="AX70" s="67">
        <f t="shared" si="128"/>
        <v>6092.204195678426</v>
      </c>
      <c r="AY70" s="68">
        <f t="shared" si="128"/>
        <v>5710.5868357484924</v>
      </c>
      <c r="AZ70" s="66">
        <f t="shared" si="128"/>
        <v>5812.2771167547035</v>
      </c>
      <c r="BA70" s="67">
        <f t="shared" si="128"/>
        <v>6122.9483944918838</v>
      </c>
      <c r="BB70" s="67">
        <f t="shared" si="128"/>
        <v>6337.4714414172404</v>
      </c>
      <c r="BC70" s="68">
        <f t="shared" si="128"/>
        <v>6121.4820410882794</v>
      </c>
      <c r="BD70" s="66">
        <f t="shared" si="128"/>
        <v>5878.78281520162</v>
      </c>
      <c r="BE70" s="67">
        <f t="shared" si="128"/>
        <v>6883.1386535109295</v>
      </c>
      <c r="BF70" s="67">
        <f t="shared" si="128"/>
        <v>7064.9791025324175</v>
      </c>
      <c r="BG70" s="68">
        <f t="shared" si="128"/>
        <v>5691.4213293118746</v>
      </c>
      <c r="BH70" s="50" t="s">
        <v>80</v>
      </c>
    </row>
    <row r="71" spans="2:61" ht="24.95" customHeight="1">
      <c r="B71" s="106" t="s">
        <v>81</v>
      </c>
      <c r="C71" s="49" t="s">
        <v>82</v>
      </c>
      <c r="D71" s="66">
        <f t="shared" ref="D71:W71" si="129">D13/3.6725</f>
        <v>8643.8969395014883</v>
      </c>
      <c r="E71" s="67">
        <f t="shared" si="129"/>
        <v>8288.2358466385776</v>
      </c>
      <c r="F71" s="67">
        <f t="shared" si="129"/>
        <v>7706.2695260407245</v>
      </c>
      <c r="G71" s="68">
        <f t="shared" si="129"/>
        <v>7253.7517113863532</v>
      </c>
      <c r="H71" s="66">
        <f t="shared" si="129"/>
        <v>8020.5640217886767</v>
      </c>
      <c r="I71" s="67">
        <f t="shared" si="129"/>
        <v>8038.4407840890799</v>
      </c>
      <c r="J71" s="67">
        <f t="shared" si="129"/>
        <v>8263.9486548231762</v>
      </c>
      <c r="K71" s="68">
        <f t="shared" si="129"/>
        <v>8499.2827387665639</v>
      </c>
      <c r="L71" s="66">
        <f t="shared" si="129"/>
        <v>8755.9151786862767</v>
      </c>
      <c r="M71" s="67">
        <f t="shared" si="129"/>
        <v>8723.4999460614636</v>
      </c>
      <c r="N71" s="67">
        <f t="shared" si="129"/>
        <v>8682.6176379016852</v>
      </c>
      <c r="O71" s="68">
        <f t="shared" si="129"/>
        <v>8609.7777336768049</v>
      </c>
      <c r="P71" s="66">
        <f t="shared" si="129"/>
        <v>9094.4820014766574</v>
      </c>
      <c r="Q71" s="67">
        <f t="shared" si="129"/>
        <v>9005.1554453128083</v>
      </c>
      <c r="R71" s="67">
        <f t="shared" si="129"/>
        <v>9070.6557961783528</v>
      </c>
      <c r="S71" s="68">
        <f t="shared" si="129"/>
        <v>9206.8502495535122</v>
      </c>
      <c r="T71" s="66">
        <f t="shared" si="129"/>
        <v>9748.7010223738689</v>
      </c>
      <c r="U71" s="67">
        <f t="shared" si="129"/>
        <v>9497.8225881526578</v>
      </c>
      <c r="V71" s="67">
        <f t="shared" si="129"/>
        <v>8478.1383705101871</v>
      </c>
      <c r="W71" s="68">
        <f t="shared" si="129"/>
        <v>7688.8011313553661</v>
      </c>
      <c r="X71" s="66">
        <f t="shared" ref="X71:BG71" si="130">X13/3.6725</f>
        <v>8614.95169372485</v>
      </c>
      <c r="Y71" s="67">
        <f t="shared" si="130"/>
        <v>8831.3708958637344</v>
      </c>
      <c r="Z71" s="67">
        <f t="shared" si="130"/>
        <v>9198.4806309127598</v>
      </c>
      <c r="AA71" s="68">
        <f t="shared" si="130"/>
        <v>9053.6501070342147</v>
      </c>
      <c r="AB71" s="66">
        <f t="shared" si="130"/>
        <v>9743.6552706053335</v>
      </c>
      <c r="AC71" s="67">
        <f t="shared" si="130"/>
        <v>9325.9647314740814</v>
      </c>
      <c r="AD71" s="67">
        <f t="shared" si="130"/>
        <v>9158.7677363267758</v>
      </c>
      <c r="AE71" s="68">
        <f t="shared" si="130"/>
        <v>8807.0034379776189</v>
      </c>
      <c r="AF71" s="66">
        <f t="shared" si="130"/>
        <v>10210.51759657703</v>
      </c>
      <c r="AG71" s="67">
        <f t="shared" si="130"/>
        <v>9638.9226468561174</v>
      </c>
      <c r="AH71" s="67">
        <f t="shared" si="130"/>
        <v>9490.9151121366704</v>
      </c>
      <c r="AI71" s="68">
        <f t="shared" si="130"/>
        <v>9270.6487114114061</v>
      </c>
      <c r="AJ71" s="66">
        <f t="shared" si="130"/>
        <v>9381.1234497389705</v>
      </c>
      <c r="AK71" s="67">
        <f t="shared" si="130"/>
        <v>8381.1672068212465</v>
      </c>
      <c r="AL71" s="67">
        <f t="shared" si="130"/>
        <v>8128.3161410908879</v>
      </c>
      <c r="AM71" s="68">
        <f t="shared" si="130"/>
        <v>8458.5619012627812</v>
      </c>
      <c r="AN71" s="66">
        <f t="shared" si="130"/>
        <v>8752.0971301888712</v>
      </c>
      <c r="AO71" s="67">
        <f t="shared" si="130"/>
        <v>8457.7629596757251</v>
      </c>
      <c r="AP71" s="67">
        <f t="shared" si="130"/>
        <v>9030.8638745233984</v>
      </c>
      <c r="AQ71" s="68">
        <f t="shared" si="130"/>
        <v>8950.496981535136</v>
      </c>
      <c r="AR71" s="66">
        <f t="shared" si="130"/>
        <v>9178.7347142872932</v>
      </c>
      <c r="AS71" s="67">
        <f t="shared" si="130"/>
        <v>9130.9201040053358</v>
      </c>
      <c r="AT71" s="67">
        <f t="shared" si="130"/>
        <v>9864.984269571667</v>
      </c>
      <c r="AU71" s="68">
        <f t="shared" si="130"/>
        <v>9661.4363762971279</v>
      </c>
      <c r="AV71" s="66">
        <f t="shared" si="130"/>
        <v>9969.7633017233766</v>
      </c>
      <c r="AW71" s="67">
        <f t="shared" si="130"/>
        <v>9988.866357216315</v>
      </c>
      <c r="AX71" s="67">
        <f t="shared" si="130"/>
        <v>11049.036272610325</v>
      </c>
      <c r="AY71" s="68">
        <f t="shared" si="130"/>
        <v>10880.618066161796</v>
      </c>
      <c r="AZ71" s="66">
        <f t="shared" si="130"/>
        <v>12094.248599033486</v>
      </c>
      <c r="BA71" s="67">
        <f t="shared" si="130"/>
        <v>11892.357963014132</v>
      </c>
      <c r="BB71" s="67">
        <f t="shared" si="130"/>
        <v>13200.632271997092</v>
      </c>
      <c r="BC71" s="68">
        <f t="shared" si="130"/>
        <v>13225.830088205499</v>
      </c>
      <c r="BD71" s="66">
        <f t="shared" si="130"/>
        <v>13238.235714832705</v>
      </c>
      <c r="BE71" s="67">
        <f t="shared" si="130"/>
        <v>13250.890088871623</v>
      </c>
      <c r="BF71" s="67">
        <f t="shared" si="130"/>
        <v>14893.051118852309</v>
      </c>
      <c r="BG71" s="68">
        <f t="shared" si="130"/>
        <v>15284.769209982091</v>
      </c>
      <c r="BH71" s="50" t="s">
        <v>83</v>
      </c>
    </row>
    <row r="72" spans="2:61" ht="24.95" customHeight="1">
      <c r="B72" s="106" t="s">
        <v>84</v>
      </c>
      <c r="C72" s="49" t="s">
        <v>85</v>
      </c>
      <c r="D72" s="66">
        <f t="shared" ref="D72:W72" si="131">D14/3.6725</f>
        <v>10056.63731525947</v>
      </c>
      <c r="E72" s="67">
        <f t="shared" si="131"/>
        <v>10787.615016398877</v>
      </c>
      <c r="F72" s="67">
        <f t="shared" si="131"/>
        <v>10863.28746218141</v>
      </c>
      <c r="G72" s="68">
        <f t="shared" si="131"/>
        <v>10446.41035864556</v>
      </c>
      <c r="H72" s="66">
        <f t="shared" si="131"/>
        <v>10803.608900670566</v>
      </c>
      <c r="I72" s="67">
        <f t="shared" si="131"/>
        <v>11811.22991701076</v>
      </c>
      <c r="J72" s="67">
        <f t="shared" si="131"/>
        <v>11777.931165621701</v>
      </c>
      <c r="K72" s="68">
        <f t="shared" si="131"/>
        <v>11794.383928231337</v>
      </c>
      <c r="L72" s="66">
        <f t="shared" si="131"/>
        <v>11271.943208016452</v>
      </c>
      <c r="M72" s="67">
        <f t="shared" si="131"/>
        <v>11920.913604284731</v>
      </c>
      <c r="N72" s="67">
        <f t="shared" si="131"/>
        <v>12224.669066373097</v>
      </c>
      <c r="O72" s="68">
        <f t="shared" si="131"/>
        <v>12383.851284410028</v>
      </c>
      <c r="P72" s="66">
        <f t="shared" si="131"/>
        <v>11598.395535784861</v>
      </c>
      <c r="Q72" s="67">
        <f t="shared" si="131"/>
        <v>12781.365621666948</v>
      </c>
      <c r="R72" s="67">
        <f t="shared" si="131"/>
        <v>12720.022793833979</v>
      </c>
      <c r="S72" s="68">
        <f t="shared" si="131"/>
        <v>12716.539403922501</v>
      </c>
      <c r="T72" s="66">
        <f t="shared" si="131"/>
        <v>12065.91385664532</v>
      </c>
      <c r="U72" s="67">
        <f t="shared" si="131"/>
        <v>13896.699212697184</v>
      </c>
      <c r="V72" s="67">
        <f t="shared" si="131"/>
        <v>13094.532602558067</v>
      </c>
      <c r="W72" s="68">
        <f t="shared" si="131"/>
        <v>13538.954719764615</v>
      </c>
      <c r="X72" s="66">
        <f t="shared" ref="X72:BC72" si="132">X14/3.6725</f>
        <v>12916.221332129595</v>
      </c>
      <c r="Y72" s="67">
        <f t="shared" si="132"/>
        <v>13482.5515810655</v>
      </c>
      <c r="Z72" s="67">
        <f t="shared" si="132"/>
        <v>13507.416270115338</v>
      </c>
      <c r="AA72" s="68">
        <f t="shared" si="132"/>
        <v>13287.392762193655</v>
      </c>
      <c r="AB72" s="66">
        <f t="shared" si="132"/>
        <v>12320.878983158464</v>
      </c>
      <c r="AC72" s="67">
        <f t="shared" si="132"/>
        <v>14159.912081208915</v>
      </c>
      <c r="AD72" s="67">
        <f t="shared" si="132"/>
        <v>13698.372310137498</v>
      </c>
      <c r="AE72" s="68">
        <f t="shared" si="132"/>
        <v>13640.69852677712</v>
      </c>
      <c r="AF72" s="66">
        <f t="shared" si="132"/>
        <v>13186.448694137247</v>
      </c>
      <c r="AG72" s="67">
        <f t="shared" si="132"/>
        <v>14640.215606141861</v>
      </c>
      <c r="AH72" s="67">
        <f t="shared" si="132"/>
        <v>14201.01952215468</v>
      </c>
      <c r="AI72" s="68">
        <f t="shared" si="132"/>
        <v>14185.343049000587</v>
      </c>
      <c r="AJ72" s="66">
        <f t="shared" si="132"/>
        <v>11494.641258822508</v>
      </c>
      <c r="AK72" s="67">
        <f t="shared" si="132"/>
        <v>11731.165580344335</v>
      </c>
      <c r="AL72" s="67">
        <f t="shared" si="132"/>
        <v>12549.759918392334</v>
      </c>
      <c r="AM72" s="68">
        <f t="shared" si="132"/>
        <v>12504.585740017701</v>
      </c>
      <c r="AN72" s="66">
        <f t="shared" si="132"/>
        <v>11982.482727841556</v>
      </c>
      <c r="AO72" s="67">
        <f t="shared" si="132"/>
        <v>13566.872205563102</v>
      </c>
      <c r="AP72" s="67">
        <f t="shared" si="132"/>
        <v>13149.20436592767</v>
      </c>
      <c r="AQ72" s="68">
        <f t="shared" si="132"/>
        <v>15195.691706645788</v>
      </c>
      <c r="AR72" s="66">
        <f t="shared" si="132"/>
        <v>12804.322768787481</v>
      </c>
      <c r="AS72" s="67">
        <f t="shared" si="132"/>
        <v>14509.867219712729</v>
      </c>
      <c r="AT72" s="67">
        <f t="shared" si="132"/>
        <v>14517.855954090432</v>
      </c>
      <c r="AU72" s="68">
        <f t="shared" si="132"/>
        <v>16880.254661820461</v>
      </c>
      <c r="AV72" s="66">
        <f t="shared" si="132"/>
        <v>14228.422382002904</v>
      </c>
      <c r="AW72" s="67">
        <f t="shared" si="132"/>
        <v>15776.741701033443</v>
      </c>
      <c r="AX72" s="67">
        <f t="shared" si="132"/>
        <v>15801.345875842617</v>
      </c>
      <c r="AY72" s="68">
        <f t="shared" si="132"/>
        <v>18054.307852041577</v>
      </c>
      <c r="AZ72" s="66">
        <f t="shared" si="132"/>
        <v>15893.0098553589</v>
      </c>
      <c r="BA72" s="67">
        <f t="shared" si="132"/>
        <v>17371.283946928754</v>
      </c>
      <c r="BB72" s="67">
        <f t="shared" si="132"/>
        <v>17633.824258676133</v>
      </c>
      <c r="BC72" s="68">
        <f t="shared" si="132"/>
        <v>20015.51852322683</v>
      </c>
      <c r="BD72" s="66">
        <f t="shared" ref="BD72:BG72" si="133">BD14/3.6725</f>
        <v>17111.619475708521</v>
      </c>
      <c r="BE72" s="67">
        <f t="shared" si="133"/>
        <v>18837.817376485738</v>
      </c>
      <c r="BF72" s="67">
        <f t="shared" si="133"/>
        <v>19365.815471384976</v>
      </c>
      <c r="BG72" s="68">
        <f t="shared" si="133"/>
        <v>23876.559972278556</v>
      </c>
      <c r="BH72" s="50" t="s">
        <v>86</v>
      </c>
    </row>
    <row r="73" spans="2:61" ht="24.95" customHeight="1">
      <c r="B73" s="106" t="s">
        <v>87</v>
      </c>
      <c r="C73" s="49" t="s">
        <v>88</v>
      </c>
      <c r="D73" s="66">
        <f t="shared" ref="D73:W73" si="134">D15/3.6725</f>
        <v>5263.7368732468058</v>
      </c>
      <c r="E73" s="67">
        <f t="shared" si="134"/>
        <v>5590.3986692954877</v>
      </c>
      <c r="F73" s="67">
        <f t="shared" si="134"/>
        <v>6082.3636427628253</v>
      </c>
      <c r="G73" s="68">
        <f t="shared" si="134"/>
        <v>4329.9404358452311</v>
      </c>
      <c r="H73" s="66">
        <f t="shared" si="134"/>
        <v>5110.0099590382151</v>
      </c>
      <c r="I73" s="67">
        <f t="shared" si="134"/>
        <v>5349.1699953464413</v>
      </c>
      <c r="J73" s="67">
        <f t="shared" si="134"/>
        <v>6518.5035036790123</v>
      </c>
      <c r="K73" s="68">
        <f t="shared" si="134"/>
        <v>5336.2683559915604</v>
      </c>
      <c r="L73" s="66">
        <f t="shared" si="134"/>
        <v>5698.3925357554072</v>
      </c>
      <c r="M73" s="67">
        <f t="shared" si="134"/>
        <v>6041.7426884534034</v>
      </c>
      <c r="N73" s="67">
        <f t="shared" si="134"/>
        <v>7071.742042515204</v>
      </c>
      <c r="O73" s="68">
        <f t="shared" si="134"/>
        <v>5269.6955640396218</v>
      </c>
      <c r="P73" s="66">
        <f t="shared" si="134"/>
        <v>6039.2357840208915</v>
      </c>
      <c r="Q73" s="67">
        <f t="shared" si="134"/>
        <v>6465.307887999209</v>
      </c>
      <c r="R73" s="67">
        <f t="shared" si="134"/>
        <v>7279.9885055861396</v>
      </c>
      <c r="S73" s="68">
        <f t="shared" si="134"/>
        <v>5774.8892248795864</v>
      </c>
      <c r="T73" s="66">
        <f t="shared" si="134"/>
        <v>5785.9470470242086</v>
      </c>
      <c r="U73" s="67">
        <f t="shared" si="134"/>
        <v>5817.0154579716036</v>
      </c>
      <c r="V73" s="67">
        <f t="shared" si="134"/>
        <v>6324.0839744558734</v>
      </c>
      <c r="W73" s="68">
        <f t="shared" si="134"/>
        <v>4717.3966667551686</v>
      </c>
      <c r="X73" s="66">
        <f t="shared" ref="X73:BC73" si="135">X15/3.6725</f>
        <v>5991.8139916750843</v>
      </c>
      <c r="Y73" s="67">
        <f t="shared" si="135"/>
        <v>6340.4918271820343</v>
      </c>
      <c r="Z73" s="67">
        <f t="shared" si="135"/>
        <v>6025.4525416976194</v>
      </c>
      <c r="AA73" s="68">
        <f t="shared" si="135"/>
        <v>4812.8633053782369</v>
      </c>
      <c r="AB73" s="66">
        <f t="shared" si="135"/>
        <v>6262.0572646823994</v>
      </c>
      <c r="AC73" s="67">
        <f t="shared" si="135"/>
        <v>6178.092876361372</v>
      </c>
      <c r="AD73" s="67">
        <f t="shared" si="135"/>
        <v>6418.790700605482</v>
      </c>
      <c r="AE73" s="68">
        <f t="shared" si="135"/>
        <v>4916.3544761873081</v>
      </c>
      <c r="AF73" s="66">
        <f t="shared" si="135"/>
        <v>6177.6158428479821</v>
      </c>
      <c r="AG73" s="67">
        <f t="shared" si="135"/>
        <v>6644.817312218901</v>
      </c>
      <c r="AH73" s="67">
        <f t="shared" si="135"/>
        <v>6695.7688486423958</v>
      </c>
      <c r="AI73" s="68">
        <f t="shared" si="135"/>
        <v>5064.3770218100917</v>
      </c>
      <c r="AJ73" s="66">
        <f t="shared" si="135"/>
        <v>6880.9364955621477</v>
      </c>
      <c r="AK73" s="67">
        <f t="shared" si="135"/>
        <v>3877.2069514193308</v>
      </c>
      <c r="AL73" s="67">
        <f t="shared" si="135"/>
        <v>3879.9603809931414</v>
      </c>
      <c r="AM73" s="68">
        <f t="shared" si="135"/>
        <v>3608.1518160523419</v>
      </c>
      <c r="AN73" s="66">
        <f t="shared" si="135"/>
        <v>5257.0816217753581</v>
      </c>
      <c r="AO73" s="67">
        <f t="shared" si="135"/>
        <v>4928.9712981734829</v>
      </c>
      <c r="AP73" s="67">
        <f t="shared" si="135"/>
        <v>5123.0427034552249</v>
      </c>
      <c r="AQ73" s="68">
        <f t="shared" si="135"/>
        <v>4542.6885126599973</v>
      </c>
      <c r="AR73" s="66">
        <f t="shared" si="135"/>
        <v>7056.9681327540084</v>
      </c>
      <c r="AS73" s="67">
        <f t="shared" si="135"/>
        <v>7072.5622979211576</v>
      </c>
      <c r="AT73" s="67">
        <f t="shared" si="135"/>
        <v>7475.6892294053614</v>
      </c>
      <c r="AU73" s="68">
        <f t="shared" si="135"/>
        <v>5449.8079251721565</v>
      </c>
      <c r="AV73" s="66">
        <f t="shared" si="135"/>
        <v>9169.8200076892645</v>
      </c>
      <c r="AW73" s="67">
        <f t="shared" si="135"/>
        <v>8442.1465765145858</v>
      </c>
      <c r="AX73" s="67">
        <f t="shared" si="135"/>
        <v>9433.6838969864657</v>
      </c>
      <c r="AY73" s="68">
        <f t="shared" si="135"/>
        <v>5989.1228005228759</v>
      </c>
      <c r="AZ73" s="66">
        <f t="shared" si="135"/>
        <v>10497.802175374172</v>
      </c>
      <c r="BA73" s="67">
        <f t="shared" si="135"/>
        <v>10157.213598542879</v>
      </c>
      <c r="BB73" s="67">
        <f t="shared" si="135"/>
        <v>10890.315529849211</v>
      </c>
      <c r="BC73" s="68">
        <f t="shared" si="135"/>
        <v>7539.6797577786137</v>
      </c>
      <c r="BD73" s="66">
        <f t="shared" ref="BD73:BG73" si="136">BD15/3.6725</f>
        <v>11856.021959828926</v>
      </c>
      <c r="BE73" s="67">
        <f t="shared" si="136"/>
        <v>11572.480470993576</v>
      </c>
      <c r="BF73" s="67">
        <f t="shared" si="136"/>
        <v>11971.505609792115</v>
      </c>
      <c r="BG73" s="68">
        <f t="shared" si="136"/>
        <v>8904.185434185596</v>
      </c>
      <c r="BH73" s="50" t="s">
        <v>89</v>
      </c>
    </row>
    <row r="74" spans="2:61" ht="24.95" customHeight="1">
      <c r="B74" s="106" t="s">
        <v>90</v>
      </c>
      <c r="C74" s="49" t="s">
        <v>91</v>
      </c>
      <c r="D74" s="66">
        <f t="shared" ref="D74:W74" si="137">D16/3.6725</f>
        <v>1785.4989377383877</v>
      </c>
      <c r="E74" s="67">
        <f t="shared" si="137"/>
        <v>1683.4046288380646</v>
      </c>
      <c r="F74" s="67">
        <f t="shared" si="137"/>
        <v>1257.585971032807</v>
      </c>
      <c r="G74" s="68">
        <f t="shared" si="137"/>
        <v>1852.7321735544406</v>
      </c>
      <c r="H74" s="66">
        <f t="shared" si="137"/>
        <v>2074.5097646370796</v>
      </c>
      <c r="I74" s="67">
        <f t="shared" si="137"/>
        <v>1833.6701047555737</v>
      </c>
      <c r="J74" s="67">
        <f t="shared" si="137"/>
        <v>1682.6127874523347</v>
      </c>
      <c r="K74" s="68">
        <f t="shared" si="137"/>
        <v>2136.2514658186274</v>
      </c>
      <c r="L74" s="66">
        <f t="shared" si="137"/>
        <v>2297.3682516580739</v>
      </c>
      <c r="M74" s="67">
        <f t="shared" si="137"/>
        <v>2207.908755953089</v>
      </c>
      <c r="N74" s="67">
        <f t="shared" si="137"/>
        <v>1900.9329393351099</v>
      </c>
      <c r="O74" s="68">
        <f t="shared" si="137"/>
        <v>2250.7629792644825</v>
      </c>
      <c r="P74" s="66">
        <f t="shared" si="137"/>
        <v>2451.2429595138642</v>
      </c>
      <c r="Q74" s="67">
        <f t="shared" si="137"/>
        <v>2128.9085123034724</v>
      </c>
      <c r="R74" s="67">
        <f t="shared" si="137"/>
        <v>2023.3449439275612</v>
      </c>
      <c r="S74" s="68">
        <f t="shared" si="137"/>
        <v>2179.1727427497131</v>
      </c>
      <c r="T74" s="66">
        <f t="shared" si="137"/>
        <v>2364.5105490640999</v>
      </c>
      <c r="U74" s="67">
        <f t="shared" si="137"/>
        <v>1987.6192056810337</v>
      </c>
      <c r="V74" s="67">
        <f t="shared" si="137"/>
        <v>2028.1087797591947</v>
      </c>
      <c r="W74" s="68">
        <f t="shared" si="137"/>
        <v>2197.409836780053</v>
      </c>
      <c r="X74" s="66">
        <f t="shared" ref="X74:BC74" si="138">X16/3.6725</f>
        <v>2363.8455929417105</v>
      </c>
      <c r="Y74" s="67">
        <f t="shared" si="138"/>
        <v>2078.0944304003019</v>
      </c>
      <c r="Z74" s="67">
        <f t="shared" si="138"/>
        <v>1948.8700908920755</v>
      </c>
      <c r="AA74" s="68">
        <f t="shared" si="138"/>
        <v>2337.0876700782833</v>
      </c>
      <c r="AB74" s="66">
        <f t="shared" si="138"/>
        <v>2371.4959154649619</v>
      </c>
      <c r="AC74" s="67">
        <f t="shared" si="138"/>
        <v>2059.6786871226268</v>
      </c>
      <c r="AD74" s="67">
        <f t="shared" si="138"/>
        <v>1960.0528479475845</v>
      </c>
      <c r="AE74" s="68">
        <f t="shared" si="138"/>
        <v>2417.5149382352702</v>
      </c>
      <c r="AF74" s="66">
        <f t="shared" si="138"/>
        <v>2480.7910675114604</v>
      </c>
      <c r="AG74" s="67">
        <f t="shared" si="138"/>
        <v>2082.4780855799927</v>
      </c>
      <c r="AH74" s="67">
        <f t="shared" si="138"/>
        <v>1901.0911567445355</v>
      </c>
      <c r="AI74" s="68">
        <f t="shared" si="138"/>
        <v>2448.8220484957765</v>
      </c>
      <c r="AJ74" s="66">
        <f t="shared" si="138"/>
        <v>1809.4110075550648</v>
      </c>
      <c r="AK74" s="67">
        <f t="shared" si="138"/>
        <v>695.48024734436547</v>
      </c>
      <c r="AL74" s="67">
        <f t="shared" si="138"/>
        <v>1078.925334777271</v>
      </c>
      <c r="AM74" s="68">
        <f t="shared" si="138"/>
        <v>1821.9638152737341</v>
      </c>
      <c r="AN74" s="66">
        <f t="shared" si="138"/>
        <v>1401.8534199068845</v>
      </c>
      <c r="AO74" s="67">
        <f t="shared" si="138"/>
        <v>2035.0226750908589</v>
      </c>
      <c r="AP74" s="67">
        <f t="shared" si="138"/>
        <v>2013.5417347720522</v>
      </c>
      <c r="AQ74" s="68">
        <f t="shared" si="138"/>
        <v>3086.6271671611053</v>
      </c>
      <c r="AR74" s="66">
        <f t="shared" si="138"/>
        <v>2451.6429343364443</v>
      </c>
      <c r="AS74" s="67">
        <f t="shared" si="138"/>
        <v>2563.2361066232997</v>
      </c>
      <c r="AT74" s="67">
        <f t="shared" si="138"/>
        <v>2407.9666324658224</v>
      </c>
      <c r="AU74" s="68">
        <f t="shared" si="138"/>
        <v>3314.5760787208947</v>
      </c>
      <c r="AV74" s="66">
        <f t="shared" si="138"/>
        <v>2573.9104648756806</v>
      </c>
      <c r="AW74" s="67">
        <f t="shared" si="138"/>
        <v>2895.6777859887638</v>
      </c>
      <c r="AX74" s="67">
        <f t="shared" si="138"/>
        <v>2692.5114395352975</v>
      </c>
      <c r="AY74" s="68">
        <f t="shared" si="138"/>
        <v>3811.7962271563529</v>
      </c>
      <c r="AZ74" s="66">
        <f t="shared" si="138"/>
        <v>2945.3371104094294</v>
      </c>
      <c r="BA74" s="67">
        <f t="shared" si="138"/>
        <v>3303.4259898654464</v>
      </c>
      <c r="BB74" s="67">
        <f t="shared" si="138"/>
        <v>3005.0322162360508</v>
      </c>
      <c r="BC74" s="68">
        <f t="shared" si="138"/>
        <v>4350.9665730756351</v>
      </c>
      <c r="BD74" s="66">
        <f t="shared" ref="BD74:BG74" si="139">BD16/3.6725</f>
        <v>3110.606350950442</v>
      </c>
      <c r="BE74" s="67">
        <f t="shared" si="139"/>
        <v>3710.3373356518055</v>
      </c>
      <c r="BF74" s="67">
        <f t="shared" si="139"/>
        <v>3253.5191591875782</v>
      </c>
      <c r="BG74" s="68">
        <f t="shared" si="139"/>
        <v>5234.5621412785413</v>
      </c>
      <c r="BH74" s="50" t="s">
        <v>92</v>
      </c>
    </row>
    <row r="75" spans="2:61" ht="24.95" customHeight="1">
      <c r="B75" s="106" t="s">
        <v>93</v>
      </c>
      <c r="C75" s="49" t="s">
        <v>94</v>
      </c>
      <c r="D75" s="66">
        <f t="shared" ref="D75:W75" si="140">D17/3.6725</f>
        <v>2264.0278768743219</v>
      </c>
      <c r="E75" s="67">
        <f t="shared" si="140"/>
        <v>2269.452860140686</v>
      </c>
      <c r="F75" s="67">
        <f t="shared" si="140"/>
        <v>2386.45277350588</v>
      </c>
      <c r="G75" s="68">
        <f t="shared" si="140"/>
        <v>1981.0537278167433</v>
      </c>
      <c r="H75" s="66">
        <f t="shared" si="140"/>
        <v>2282.5440397002435</v>
      </c>
      <c r="I75" s="67">
        <f t="shared" si="140"/>
        <v>2301.4308438223038</v>
      </c>
      <c r="J75" s="67">
        <f t="shared" si="140"/>
        <v>2516.7614549142086</v>
      </c>
      <c r="K75" s="68">
        <f t="shared" si="140"/>
        <v>2069.156757647213</v>
      </c>
      <c r="L75" s="66">
        <f t="shared" si="140"/>
        <v>2470.4285789633773</v>
      </c>
      <c r="M75" s="67">
        <f t="shared" si="140"/>
        <v>2513.49683546608</v>
      </c>
      <c r="N75" s="67">
        <f t="shared" si="140"/>
        <v>2777.7295984202269</v>
      </c>
      <c r="O75" s="68">
        <f t="shared" si="140"/>
        <v>2341.1463269916367</v>
      </c>
      <c r="P75" s="66">
        <f t="shared" si="140"/>
        <v>2693.1223303047977</v>
      </c>
      <c r="Q75" s="67">
        <f t="shared" si="140"/>
        <v>2709.2421167914804</v>
      </c>
      <c r="R75" s="67">
        <f t="shared" si="140"/>
        <v>2904.5629119123378</v>
      </c>
      <c r="S75" s="68">
        <f t="shared" si="140"/>
        <v>2306.1117588230759</v>
      </c>
      <c r="T75" s="66">
        <f t="shared" si="140"/>
        <v>2782.6252050083358</v>
      </c>
      <c r="U75" s="67">
        <f t="shared" si="140"/>
        <v>2820.9698730051587</v>
      </c>
      <c r="V75" s="67">
        <f t="shared" si="140"/>
        <v>3077.7072459936462</v>
      </c>
      <c r="W75" s="68">
        <f t="shared" si="140"/>
        <v>2558.2450597618795</v>
      </c>
      <c r="X75" s="66">
        <f t="shared" ref="X75:BC75" si="141">X17/3.6725</f>
        <v>2943.4584387795435</v>
      </c>
      <c r="Y75" s="67">
        <f t="shared" si="141"/>
        <v>3008.1778782128613</v>
      </c>
      <c r="Z75" s="67">
        <f t="shared" si="141"/>
        <v>3128.7072942877894</v>
      </c>
      <c r="AA75" s="68">
        <f t="shared" si="141"/>
        <v>2789.5200040949053</v>
      </c>
      <c r="AB75" s="66">
        <f t="shared" si="141"/>
        <v>3062.5046824364235</v>
      </c>
      <c r="AC75" s="67">
        <f t="shared" si="141"/>
        <v>3107.440219424042</v>
      </c>
      <c r="AD75" s="67">
        <f t="shared" si="141"/>
        <v>3236.1974781959993</v>
      </c>
      <c r="AE75" s="68">
        <f t="shared" si="141"/>
        <v>2715.5946663844979</v>
      </c>
      <c r="AF75" s="66">
        <f t="shared" si="141"/>
        <v>3144.4626504506459</v>
      </c>
      <c r="AG75" s="67">
        <f t="shared" si="141"/>
        <v>3279.9773280763493</v>
      </c>
      <c r="AH75" s="67">
        <f t="shared" si="141"/>
        <v>3332.4565669444455</v>
      </c>
      <c r="AI75" s="68">
        <f t="shared" si="141"/>
        <v>2932.7783020306292</v>
      </c>
      <c r="AJ75" s="66">
        <f t="shared" si="141"/>
        <v>3332.8747162895479</v>
      </c>
      <c r="AK75" s="67">
        <f t="shared" si="141"/>
        <v>3048.6810250943086</v>
      </c>
      <c r="AL75" s="67">
        <f t="shared" si="141"/>
        <v>3373.8012828374813</v>
      </c>
      <c r="AM75" s="68">
        <f t="shared" si="141"/>
        <v>2835.6191624239541</v>
      </c>
      <c r="AN75" s="66">
        <f t="shared" si="141"/>
        <v>3290.8593110262559</v>
      </c>
      <c r="AO75" s="67">
        <f t="shared" si="141"/>
        <v>3129.8192854167091</v>
      </c>
      <c r="AP75" s="67">
        <f t="shared" si="141"/>
        <v>3486.2497765463067</v>
      </c>
      <c r="AQ75" s="68">
        <f t="shared" si="141"/>
        <v>3028.3574575553262</v>
      </c>
      <c r="AR75" s="66">
        <f t="shared" si="141"/>
        <v>3425.1099698677531</v>
      </c>
      <c r="AS75" s="67">
        <f t="shared" si="141"/>
        <v>3363.4470850037615</v>
      </c>
      <c r="AT75" s="67">
        <f t="shared" si="141"/>
        <v>3673.0939883616252</v>
      </c>
      <c r="AU75" s="68">
        <f t="shared" si="141"/>
        <v>3250.8290105778233</v>
      </c>
      <c r="AV75" s="66">
        <f t="shared" si="141"/>
        <v>3538.8499288242206</v>
      </c>
      <c r="AW75" s="67">
        <f t="shared" si="141"/>
        <v>3601.9138589477711</v>
      </c>
      <c r="AX75" s="67">
        <f t="shared" si="141"/>
        <v>3777.0260953991078</v>
      </c>
      <c r="AY75" s="68">
        <f t="shared" si="141"/>
        <v>3352.7638630885117</v>
      </c>
      <c r="AZ75" s="66">
        <f t="shared" si="141"/>
        <v>3879.6483693348096</v>
      </c>
      <c r="BA75" s="67">
        <f t="shared" si="141"/>
        <v>3948.0042122500017</v>
      </c>
      <c r="BB75" s="67">
        <f t="shared" si="141"/>
        <v>4237.191009146437</v>
      </c>
      <c r="BC75" s="68">
        <f t="shared" si="141"/>
        <v>3760.2624955039446</v>
      </c>
      <c r="BD75" s="66">
        <f t="shared" ref="BD75:BG75" si="142">BD17/3.6725</f>
        <v>4000.4241337421577</v>
      </c>
      <c r="BE75" s="67">
        <f t="shared" si="142"/>
        <v>4185.6201458630949</v>
      </c>
      <c r="BF75" s="67">
        <f t="shared" si="142"/>
        <v>4463.8707435417236</v>
      </c>
      <c r="BG75" s="68">
        <f t="shared" si="142"/>
        <v>3904.0726879009003</v>
      </c>
      <c r="BH75" s="50" t="s">
        <v>95</v>
      </c>
    </row>
    <row r="76" spans="2:61" ht="24.95" customHeight="1">
      <c r="B76" s="106" t="s">
        <v>96</v>
      </c>
      <c r="C76" s="51" t="s">
        <v>97</v>
      </c>
      <c r="D76" s="71">
        <f t="shared" ref="D76:W76" si="143">D18/3.6725</f>
        <v>8043.0917447759739</v>
      </c>
      <c r="E76" s="72">
        <f t="shared" si="143"/>
        <v>7614.2029108891047</v>
      </c>
      <c r="F76" s="72">
        <f t="shared" si="143"/>
        <v>6913.5801484472631</v>
      </c>
      <c r="G76" s="73">
        <f t="shared" si="143"/>
        <v>6985.6580243387807</v>
      </c>
      <c r="H76" s="71">
        <f t="shared" si="143"/>
        <v>8681.7531003047097</v>
      </c>
      <c r="I76" s="72">
        <f t="shared" si="143"/>
        <v>8708.6190984002369</v>
      </c>
      <c r="J76" s="72">
        <f t="shared" si="143"/>
        <v>8364.8106889248356</v>
      </c>
      <c r="K76" s="73">
        <f t="shared" si="143"/>
        <v>8546.5792502711793</v>
      </c>
      <c r="L76" s="71">
        <f t="shared" si="143"/>
        <v>10155.524487193366</v>
      </c>
      <c r="M76" s="72">
        <f t="shared" si="143"/>
        <v>10060.664096862462</v>
      </c>
      <c r="N76" s="72">
        <f t="shared" si="143"/>
        <v>9342.6177695417264</v>
      </c>
      <c r="O76" s="73">
        <f t="shared" si="143"/>
        <v>9417.9910490287493</v>
      </c>
      <c r="P76" s="71">
        <f t="shared" si="143"/>
        <v>11059.686170214101</v>
      </c>
      <c r="Q76" s="72">
        <f t="shared" si="143"/>
        <v>10700.617460365969</v>
      </c>
      <c r="R76" s="72">
        <f t="shared" si="143"/>
        <v>9855.7054916208035</v>
      </c>
      <c r="S76" s="73">
        <f t="shared" si="143"/>
        <v>10141.035563821359</v>
      </c>
      <c r="T76" s="71">
        <f t="shared" si="143"/>
        <v>11356.572340632105</v>
      </c>
      <c r="U76" s="72">
        <f t="shared" si="143"/>
        <v>11120.265702306751</v>
      </c>
      <c r="V76" s="72">
        <f t="shared" si="143"/>
        <v>10349.146491435988</v>
      </c>
      <c r="W76" s="73">
        <f t="shared" si="143"/>
        <v>10794.631381388506</v>
      </c>
      <c r="X76" s="71">
        <f t="shared" ref="X76:BC76" si="144">X18/3.6725</f>
        <v>12070.337119392174</v>
      </c>
      <c r="Y76" s="72">
        <f t="shared" si="144"/>
        <v>11316.730761174802</v>
      </c>
      <c r="Z76" s="72">
        <f t="shared" si="144"/>
        <v>10387.356264173663</v>
      </c>
      <c r="AA76" s="73">
        <f t="shared" si="144"/>
        <v>10568.396859082697</v>
      </c>
      <c r="AB76" s="71">
        <f t="shared" si="144"/>
        <v>11577.897667041269</v>
      </c>
      <c r="AC76" s="72">
        <f t="shared" si="144"/>
        <v>11248.769109159026</v>
      </c>
      <c r="AD76" s="72">
        <f t="shared" si="144"/>
        <v>10410.028746210288</v>
      </c>
      <c r="AE76" s="73">
        <f t="shared" si="144"/>
        <v>10924.814653271984</v>
      </c>
      <c r="AF76" s="71">
        <f t="shared" si="144"/>
        <v>11988.199526436354</v>
      </c>
      <c r="AG76" s="72">
        <f t="shared" si="144"/>
        <v>11405.73676944412</v>
      </c>
      <c r="AH76" s="72">
        <f t="shared" si="144"/>
        <v>10621.100228450803</v>
      </c>
      <c r="AI76" s="73">
        <f t="shared" si="144"/>
        <v>11377.032426512185</v>
      </c>
      <c r="AJ76" s="71">
        <f t="shared" si="144"/>
        <v>10715.844691811499</v>
      </c>
      <c r="AK76" s="72">
        <f t="shared" si="144"/>
        <v>9825.3577591630765</v>
      </c>
      <c r="AL76" s="72">
        <f t="shared" si="144"/>
        <v>9097.584402675091</v>
      </c>
      <c r="AM76" s="73">
        <f t="shared" si="144"/>
        <v>9532.7536257635111</v>
      </c>
      <c r="AN76" s="71">
        <f t="shared" si="144"/>
        <v>10046.702146587864</v>
      </c>
      <c r="AO76" s="72">
        <f t="shared" si="144"/>
        <v>10688.775651309434</v>
      </c>
      <c r="AP76" s="72">
        <f t="shared" si="144"/>
        <v>9977.5092505252323</v>
      </c>
      <c r="AQ76" s="73">
        <f t="shared" si="144"/>
        <v>10128.734682767092</v>
      </c>
      <c r="AR76" s="71">
        <f t="shared" si="144"/>
        <v>11854.929794090813</v>
      </c>
      <c r="AS76" s="72">
        <f t="shared" si="144"/>
        <v>11950.701531877079</v>
      </c>
      <c r="AT76" s="72">
        <f t="shared" si="144"/>
        <v>11327.101427167592</v>
      </c>
      <c r="AU76" s="73">
        <f t="shared" si="144"/>
        <v>11698.845003701179</v>
      </c>
      <c r="AV76" s="71">
        <f t="shared" si="144"/>
        <v>12806.027820004263</v>
      </c>
      <c r="AW76" s="72">
        <f t="shared" si="144"/>
        <v>13404.111490718131</v>
      </c>
      <c r="AX76" s="72">
        <f t="shared" si="144"/>
        <v>12506.330171045045</v>
      </c>
      <c r="AY76" s="73">
        <f t="shared" si="144"/>
        <v>12818.132867088934</v>
      </c>
      <c r="AZ76" s="71">
        <f t="shared" si="144"/>
        <v>15492.353405658161</v>
      </c>
      <c r="BA76" s="72">
        <f t="shared" si="144"/>
        <v>15833.070631337236</v>
      </c>
      <c r="BB76" s="72">
        <f t="shared" si="144"/>
        <v>14492.684616291936</v>
      </c>
      <c r="BC76" s="73">
        <f t="shared" si="144"/>
        <v>14991.709980270925</v>
      </c>
      <c r="BD76" s="71">
        <f t="shared" ref="BD76:BG76" si="145">BD18/3.6725</f>
        <v>16479.388113880141</v>
      </c>
      <c r="BE76" s="72">
        <f t="shared" si="145"/>
        <v>16838.57397301976</v>
      </c>
      <c r="BF76" s="72">
        <f t="shared" si="145"/>
        <v>15352.851638257303</v>
      </c>
      <c r="BG76" s="73">
        <f t="shared" si="145"/>
        <v>17646.371236248258</v>
      </c>
      <c r="BH76" s="48" t="s">
        <v>98</v>
      </c>
    </row>
    <row r="77" spans="2:61" ht="24.95" customHeight="1">
      <c r="B77" s="106" t="s">
        <v>99</v>
      </c>
      <c r="C77" s="49" t="s">
        <v>100</v>
      </c>
      <c r="D77" s="66">
        <f t="shared" ref="D77:W77" si="146">D19/3.6725</f>
        <v>4478.9491774364797</v>
      </c>
      <c r="E77" s="67">
        <f t="shared" si="146"/>
        <v>4626.1371840406819</v>
      </c>
      <c r="F77" s="67">
        <f t="shared" si="146"/>
        <v>4472.0202496888951</v>
      </c>
      <c r="G77" s="68">
        <f t="shared" si="146"/>
        <v>4418.6868367555235</v>
      </c>
      <c r="H77" s="66">
        <f t="shared" si="146"/>
        <v>4421.8193495071719</v>
      </c>
      <c r="I77" s="67">
        <f t="shared" si="146"/>
        <v>4729.3446596482736</v>
      </c>
      <c r="J77" s="67">
        <f t="shared" si="146"/>
        <v>4623.7260208707576</v>
      </c>
      <c r="K77" s="68">
        <f t="shared" si="146"/>
        <v>4688.1174334539264</v>
      </c>
      <c r="L77" s="66">
        <f t="shared" si="146"/>
        <v>4683.7832135506196</v>
      </c>
      <c r="M77" s="67">
        <f t="shared" si="146"/>
        <v>5158.9274973544325</v>
      </c>
      <c r="N77" s="67">
        <f t="shared" si="146"/>
        <v>5322.5821154211135</v>
      </c>
      <c r="O77" s="68">
        <f t="shared" si="146"/>
        <v>5666.6763930711395</v>
      </c>
      <c r="P77" s="66">
        <f t="shared" si="146"/>
        <v>5581.8977990156873</v>
      </c>
      <c r="Q77" s="67">
        <f t="shared" si="146"/>
        <v>5779.8381961493424</v>
      </c>
      <c r="R77" s="67">
        <f t="shared" si="146"/>
        <v>5681.910207721663</v>
      </c>
      <c r="S77" s="68">
        <f t="shared" si="146"/>
        <v>5737.3298897115801</v>
      </c>
      <c r="T77" s="66">
        <f t="shared" si="146"/>
        <v>6242.5051242168238</v>
      </c>
      <c r="U77" s="67">
        <f t="shared" si="146"/>
        <v>6377.8056220839644</v>
      </c>
      <c r="V77" s="67">
        <f t="shared" si="146"/>
        <v>6255.1236358667593</v>
      </c>
      <c r="W77" s="68">
        <f t="shared" si="146"/>
        <v>6170.9672651666378</v>
      </c>
      <c r="X77" s="66">
        <f t="shared" ref="X77:BC77" si="147">X19/3.6725</f>
        <v>6529.2232135306522</v>
      </c>
      <c r="Y77" s="67">
        <f t="shared" si="147"/>
        <v>6529.760790193287</v>
      </c>
      <c r="Z77" s="67">
        <f t="shared" si="147"/>
        <v>6213.7870996032116</v>
      </c>
      <c r="AA77" s="68">
        <f t="shared" si="147"/>
        <v>6076.7789709412355</v>
      </c>
      <c r="AB77" s="66">
        <f t="shared" si="147"/>
        <v>6125.2488897492549</v>
      </c>
      <c r="AC77" s="67">
        <f t="shared" si="147"/>
        <v>6043.9784044234284</v>
      </c>
      <c r="AD77" s="67">
        <f t="shared" si="147"/>
        <v>5641.9406278398383</v>
      </c>
      <c r="AE77" s="68">
        <f t="shared" si="147"/>
        <v>5416.2798346924064</v>
      </c>
      <c r="AF77" s="66">
        <f t="shared" si="147"/>
        <v>6033.10343392718</v>
      </c>
      <c r="AG77" s="67">
        <f t="shared" si="147"/>
        <v>5880.5261022737068</v>
      </c>
      <c r="AH77" s="67">
        <f t="shared" si="147"/>
        <v>5523.3367901177771</v>
      </c>
      <c r="AI77" s="68">
        <f t="shared" si="147"/>
        <v>5294.5648928157098</v>
      </c>
      <c r="AJ77" s="66">
        <f t="shared" si="147"/>
        <v>5037.5464511385371</v>
      </c>
      <c r="AK77" s="67">
        <f t="shared" si="147"/>
        <v>4744.7460760814429</v>
      </c>
      <c r="AL77" s="67">
        <f t="shared" si="147"/>
        <v>4521.2387732569941</v>
      </c>
      <c r="AM77" s="68">
        <f t="shared" si="147"/>
        <v>4503.4538953571255</v>
      </c>
      <c r="AN77" s="66">
        <f t="shared" si="147"/>
        <v>4813.1254689916141</v>
      </c>
      <c r="AO77" s="67">
        <f t="shared" si="147"/>
        <v>5486.5316624273846</v>
      </c>
      <c r="AP77" s="67">
        <f t="shared" si="147"/>
        <v>4943.7696880090944</v>
      </c>
      <c r="AQ77" s="68">
        <f t="shared" si="147"/>
        <v>4934.9986294980818</v>
      </c>
      <c r="AR77" s="66">
        <f t="shared" si="147"/>
        <v>5363.6557088087857</v>
      </c>
      <c r="AS77" s="67">
        <f t="shared" si="147"/>
        <v>6184.5978548808116</v>
      </c>
      <c r="AT77" s="67">
        <f t="shared" si="147"/>
        <v>5556.0688310721262</v>
      </c>
      <c r="AU77" s="68">
        <f t="shared" si="147"/>
        <v>5608.325391812632</v>
      </c>
      <c r="AV77" s="66">
        <f t="shared" si="147"/>
        <v>5895.40763005592</v>
      </c>
      <c r="AW77" s="67">
        <f t="shared" si="147"/>
        <v>6951.9278690982092</v>
      </c>
      <c r="AX77" s="67">
        <f t="shared" si="147"/>
        <v>6121.3425190380713</v>
      </c>
      <c r="AY77" s="68">
        <f t="shared" si="147"/>
        <v>6458.5919341937342</v>
      </c>
      <c r="AZ77" s="66">
        <f t="shared" si="147"/>
        <v>7166.2630145774192</v>
      </c>
      <c r="BA77" s="67">
        <f t="shared" si="147"/>
        <v>8600.9045320214555</v>
      </c>
      <c r="BB77" s="67">
        <f t="shared" si="147"/>
        <v>7717.2278353496195</v>
      </c>
      <c r="BC77" s="68">
        <f t="shared" si="147"/>
        <v>8040.2239267785408</v>
      </c>
      <c r="BD77" s="66">
        <f t="shared" ref="BD77:BG77" si="148">BD19/3.6725</f>
        <v>8059.1309315738754</v>
      </c>
      <c r="BE77" s="67">
        <f t="shared" si="148"/>
        <v>9572.6026267986272</v>
      </c>
      <c r="BF77" s="67">
        <f t="shared" si="148"/>
        <v>8807.5403242194643</v>
      </c>
      <c r="BG77" s="68">
        <f t="shared" si="148"/>
        <v>9311.8562527740851</v>
      </c>
      <c r="BH77" s="50" t="s">
        <v>101</v>
      </c>
    </row>
    <row r="78" spans="2:61" s="53" customFormat="1" ht="24.95" customHeight="1">
      <c r="B78" s="106" t="s">
        <v>102</v>
      </c>
      <c r="C78" s="52" t="s">
        <v>103</v>
      </c>
      <c r="D78" s="66">
        <f t="shared" ref="D78:W78" si="149">D20/3.6725</f>
        <v>4174.0148436068648</v>
      </c>
      <c r="E78" s="67">
        <f t="shared" si="149"/>
        <v>4073.801265286741</v>
      </c>
      <c r="F78" s="67">
        <f t="shared" si="149"/>
        <v>3709.252543343825</v>
      </c>
      <c r="G78" s="68">
        <f t="shared" si="149"/>
        <v>3397.9677411132075</v>
      </c>
      <c r="H78" s="66">
        <f t="shared" si="149"/>
        <v>4124.1522799044778</v>
      </c>
      <c r="I78" s="67">
        <f t="shared" si="149"/>
        <v>4342.9834271791624</v>
      </c>
      <c r="J78" s="67">
        <f t="shared" si="149"/>
        <v>4189.4196283324463</v>
      </c>
      <c r="K78" s="68">
        <f t="shared" si="149"/>
        <v>4192.5774205641519</v>
      </c>
      <c r="L78" s="66">
        <f t="shared" si="149"/>
        <v>4702.5671848748598</v>
      </c>
      <c r="M78" s="67">
        <f t="shared" si="149"/>
        <v>4899.7864067850642</v>
      </c>
      <c r="N78" s="67">
        <f t="shared" si="149"/>
        <v>4504.2825659835662</v>
      </c>
      <c r="O78" s="68">
        <f t="shared" si="149"/>
        <v>4092.0895121803551</v>
      </c>
      <c r="P78" s="66">
        <f t="shared" si="149"/>
        <v>4871.8449803806188</v>
      </c>
      <c r="Q78" s="67">
        <f t="shared" si="149"/>
        <v>4995.6474865017863</v>
      </c>
      <c r="R78" s="67">
        <f t="shared" si="149"/>
        <v>4804.9945634475471</v>
      </c>
      <c r="S78" s="68">
        <f t="shared" si="149"/>
        <v>4444.6198060685756</v>
      </c>
      <c r="T78" s="66">
        <f t="shared" si="149"/>
        <v>5192.6290302915841</v>
      </c>
      <c r="U78" s="67">
        <f t="shared" si="149"/>
        <v>5143.9559011833953</v>
      </c>
      <c r="V78" s="67">
        <f t="shared" si="149"/>
        <v>4945.1401413301501</v>
      </c>
      <c r="W78" s="68">
        <f t="shared" si="149"/>
        <v>4946.050855808604</v>
      </c>
      <c r="X78" s="66">
        <f t="shared" ref="X78:BC78" si="150">X20/3.6725</f>
        <v>5121.2395529613268</v>
      </c>
      <c r="Y78" s="67">
        <f t="shared" si="150"/>
        <v>5126.6698541290607</v>
      </c>
      <c r="Z78" s="67">
        <f t="shared" si="150"/>
        <v>4918.5324894839796</v>
      </c>
      <c r="AA78" s="68">
        <f t="shared" si="150"/>
        <v>4819.8301351853088</v>
      </c>
      <c r="AB78" s="66">
        <f t="shared" si="150"/>
        <v>5392.7780946194553</v>
      </c>
      <c r="AC78" s="67">
        <f t="shared" si="150"/>
        <v>5443.8831715447022</v>
      </c>
      <c r="AD78" s="67">
        <f t="shared" si="150"/>
        <v>5178.8310803441336</v>
      </c>
      <c r="AE78" s="68">
        <f t="shared" si="150"/>
        <v>4961.3732709959031</v>
      </c>
      <c r="AF78" s="66">
        <f t="shared" si="150"/>
        <v>5577.8919485034803</v>
      </c>
      <c r="AG78" s="67">
        <f t="shared" si="150"/>
        <v>5643.886602419142</v>
      </c>
      <c r="AH78" s="67">
        <f t="shared" si="150"/>
        <v>5406.5500447857339</v>
      </c>
      <c r="AI78" s="68">
        <f t="shared" si="150"/>
        <v>5326.2829894897541</v>
      </c>
      <c r="AJ78" s="66">
        <f t="shared" si="150"/>
        <v>5314.6874607443806</v>
      </c>
      <c r="AK78" s="67">
        <f t="shared" si="150"/>
        <v>4578.9404449437334</v>
      </c>
      <c r="AL78" s="67">
        <f t="shared" si="150"/>
        <v>4498.732662940376</v>
      </c>
      <c r="AM78" s="68">
        <f t="shared" si="150"/>
        <v>4596.5090548021881</v>
      </c>
      <c r="AN78" s="66">
        <f t="shared" si="150"/>
        <v>5014.8432236170293</v>
      </c>
      <c r="AO78" s="67">
        <f t="shared" si="150"/>
        <v>5200.9182257260845</v>
      </c>
      <c r="AP78" s="67">
        <f t="shared" si="150"/>
        <v>5097.7368247002387</v>
      </c>
      <c r="AQ78" s="68">
        <f t="shared" si="150"/>
        <v>5198.9418157208584</v>
      </c>
      <c r="AR78" s="66">
        <f t="shared" si="150"/>
        <v>5786.7960986045491</v>
      </c>
      <c r="AS78" s="67">
        <f t="shared" si="150"/>
        <v>5793.09407626341</v>
      </c>
      <c r="AT78" s="67">
        <f t="shared" si="150"/>
        <v>5508.8849286967461</v>
      </c>
      <c r="AU78" s="68">
        <f t="shared" si="150"/>
        <v>5325.722897678942</v>
      </c>
      <c r="AV78" s="66">
        <f t="shared" si="150"/>
        <v>6399.2567502289066</v>
      </c>
      <c r="AW78" s="67">
        <f t="shared" si="150"/>
        <v>6616.9292457095262</v>
      </c>
      <c r="AX78" s="67">
        <f t="shared" si="150"/>
        <v>6452.4389907045388</v>
      </c>
      <c r="AY78" s="68">
        <f t="shared" si="150"/>
        <v>5989.1372545341192</v>
      </c>
      <c r="AZ78" s="66">
        <f t="shared" si="150"/>
        <v>7569.3667706689594</v>
      </c>
      <c r="BA78" s="67">
        <f t="shared" si="150"/>
        <v>7795.4833217003516</v>
      </c>
      <c r="BB78" s="67">
        <f t="shared" si="150"/>
        <v>7573.614171666889</v>
      </c>
      <c r="BC78" s="68">
        <f t="shared" si="150"/>
        <v>7262.6981200095152</v>
      </c>
      <c r="BD78" s="66">
        <f t="shared" ref="BD78:BG78" si="151">BD20/3.6725</f>
        <v>8014.6734457334032</v>
      </c>
      <c r="BE78" s="67">
        <f t="shared" si="151"/>
        <v>8300.0675539117528</v>
      </c>
      <c r="BF78" s="67">
        <f t="shared" si="151"/>
        <v>8017.1004710801471</v>
      </c>
      <c r="BG78" s="68">
        <f t="shared" si="151"/>
        <v>8092.739127865344</v>
      </c>
      <c r="BH78" s="50" t="s">
        <v>104</v>
      </c>
      <c r="BI78" s="45"/>
    </row>
    <row r="79" spans="2:61" ht="24.95" customHeight="1">
      <c r="B79" s="106" t="s">
        <v>105</v>
      </c>
      <c r="C79" s="51" t="s">
        <v>106</v>
      </c>
      <c r="D79" s="71">
        <f t="shared" ref="D79:W79" si="152">D21/3.6725</f>
        <v>4331.2252152635965</v>
      </c>
      <c r="E79" s="72">
        <f t="shared" si="152"/>
        <v>4689.2119841216318</v>
      </c>
      <c r="F79" s="72">
        <f t="shared" si="152"/>
        <v>4855.7390615265722</v>
      </c>
      <c r="G79" s="73">
        <f t="shared" si="152"/>
        <v>5174.4403403875331</v>
      </c>
      <c r="H79" s="71">
        <f t="shared" si="152"/>
        <v>5052.4883196475357</v>
      </c>
      <c r="I79" s="72">
        <f t="shared" si="152"/>
        <v>5334.4822184139666</v>
      </c>
      <c r="J79" s="72">
        <f t="shared" si="152"/>
        <v>5753.5623895240215</v>
      </c>
      <c r="K79" s="73">
        <f t="shared" si="152"/>
        <v>5375.5226940198636</v>
      </c>
      <c r="L79" s="71">
        <f t="shared" si="152"/>
        <v>6063.591998849638</v>
      </c>
      <c r="M79" s="72">
        <f t="shared" si="152"/>
        <v>6356.4608274887596</v>
      </c>
      <c r="N79" s="72">
        <f t="shared" si="152"/>
        <v>5626.1986479667194</v>
      </c>
      <c r="O79" s="73">
        <f t="shared" si="152"/>
        <v>5167.2941121621661</v>
      </c>
      <c r="P79" s="71">
        <f t="shared" si="152"/>
        <v>6229.9559612898156</v>
      </c>
      <c r="Q79" s="72">
        <f t="shared" si="152"/>
        <v>6375.1955705308246</v>
      </c>
      <c r="R79" s="72">
        <f t="shared" si="152"/>
        <v>5942.5845821419271</v>
      </c>
      <c r="S79" s="73">
        <f t="shared" si="152"/>
        <v>5643.5805899685893</v>
      </c>
      <c r="T79" s="71">
        <f t="shared" si="152"/>
        <v>6114.5669126059111</v>
      </c>
      <c r="U79" s="72">
        <f t="shared" si="152"/>
        <v>6224.2382600334477</v>
      </c>
      <c r="V79" s="72">
        <f t="shared" si="152"/>
        <v>6732.8932059576873</v>
      </c>
      <c r="W79" s="73">
        <f t="shared" si="152"/>
        <v>6645.9230924946905</v>
      </c>
      <c r="X79" s="71">
        <f t="shared" ref="X79:BC79" si="153">X21/3.6725</f>
        <v>6829.0658684999671</v>
      </c>
      <c r="Y79" s="72">
        <f t="shared" si="153"/>
        <v>6942.3509762626236</v>
      </c>
      <c r="Z79" s="72">
        <f t="shared" si="153"/>
        <v>7451.3887506462188</v>
      </c>
      <c r="AA79" s="73">
        <f t="shared" si="153"/>
        <v>7582.8636792370135</v>
      </c>
      <c r="AB79" s="71">
        <f t="shared" si="153"/>
        <v>7316.9851193589802</v>
      </c>
      <c r="AC79" s="72">
        <f t="shared" si="153"/>
        <v>7700.4822277252297</v>
      </c>
      <c r="AD79" s="72">
        <f t="shared" si="153"/>
        <v>7776.0065459572379</v>
      </c>
      <c r="AE79" s="73">
        <f t="shared" si="153"/>
        <v>7575.1628274737277</v>
      </c>
      <c r="AF79" s="71">
        <f t="shared" si="153"/>
        <v>7431.9699828754683</v>
      </c>
      <c r="AG79" s="72">
        <f t="shared" si="153"/>
        <v>7493.3378310876888</v>
      </c>
      <c r="AH79" s="72">
        <f t="shared" si="153"/>
        <v>7685.7257911453098</v>
      </c>
      <c r="AI79" s="73">
        <f t="shared" si="153"/>
        <v>7689.4110511060071</v>
      </c>
      <c r="AJ79" s="71">
        <f t="shared" si="153"/>
        <v>7191.4123139125059</v>
      </c>
      <c r="AK79" s="72">
        <f t="shared" si="153"/>
        <v>7201.3249812429176</v>
      </c>
      <c r="AL79" s="72">
        <f t="shared" si="153"/>
        <v>7361.7830591232068</v>
      </c>
      <c r="AM79" s="73">
        <f t="shared" si="153"/>
        <v>7523.6988752342086</v>
      </c>
      <c r="AN79" s="71">
        <f t="shared" si="153"/>
        <v>7337.9855307972939</v>
      </c>
      <c r="AO79" s="72">
        <f t="shared" si="153"/>
        <v>7368.2754110936212</v>
      </c>
      <c r="AP79" s="72">
        <f t="shared" si="153"/>
        <v>7474.8365430986505</v>
      </c>
      <c r="AQ79" s="73">
        <f t="shared" si="153"/>
        <v>7580.5932757658711</v>
      </c>
      <c r="AR79" s="71">
        <f t="shared" si="153"/>
        <v>7369.6143031022884</v>
      </c>
      <c r="AS79" s="72">
        <f t="shared" si="153"/>
        <v>7741.8818745811623</v>
      </c>
      <c r="AT79" s="72">
        <f t="shared" si="153"/>
        <v>7642.9628833335055</v>
      </c>
      <c r="AU79" s="73">
        <f t="shared" si="153"/>
        <v>7717.3316364740895</v>
      </c>
      <c r="AV79" s="71">
        <f t="shared" si="153"/>
        <v>7319.8756684253603</v>
      </c>
      <c r="AW79" s="72">
        <f t="shared" si="153"/>
        <v>7767.8480639395075</v>
      </c>
      <c r="AX79" s="72">
        <f t="shared" si="153"/>
        <v>7922.4629803796597</v>
      </c>
      <c r="AY79" s="73">
        <f t="shared" si="153"/>
        <v>8447.826869520899</v>
      </c>
      <c r="AZ79" s="71">
        <f t="shared" si="153"/>
        <v>8672.1151814570967</v>
      </c>
      <c r="BA79" s="72">
        <f t="shared" si="153"/>
        <v>9214.6033621409242</v>
      </c>
      <c r="BB79" s="72">
        <f t="shared" si="153"/>
        <v>9518.0930892678443</v>
      </c>
      <c r="BC79" s="73">
        <f t="shared" si="153"/>
        <v>9924.0203620100947</v>
      </c>
      <c r="BD79" s="71">
        <f t="shared" ref="BD79:BG79" si="154">BD21/3.6725</f>
        <v>8984.1030680081276</v>
      </c>
      <c r="BE79" s="72">
        <f t="shared" si="154"/>
        <v>9495.5848374879206</v>
      </c>
      <c r="BF79" s="72">
        <f t="shared" si="154"/>
        <v>9847.7242930023804</v>
      </c>
      <c r="BG79" s="73">
        <f t="shared" si="154"/>
        <v>10237.763362236989</v>
      </c>
      <c r="BH79" s="48" t="s">
        <v>107</v>
      </c>
    </row>
    <row r="80" spans="2:61" ht="24.95" customHeight="1">
      <c r="B80" s="106" t="s">
        <v>108</v>
      </c>
      <c r="C80" s="49" t="s">
        <v>109</v>
      </c>
      <c r="D80" s="66">
        <f t="shared" ref="D80:W80" si="155">D22/3.6725</f>
        <v>1155.7605133426164</v>
      </c>
      <c r="E80" s="67">
        <f t="shared" si="155"/>
        <v>1178.5266363455698</v>
      </c>
      <c r="F80" s="67">
        <f t="shared" si="155"/>
        <v>1224.9332418721974</v>
      </c>
      <c r="G80" s="68">
        <f t="shared" si="155"/>
        <v>1269.2020536496238</v>
      </c>
      <c r="H80" s="66">
        <f t="shared" si="155"/>
        <v>1277.5157232177451</v>
      </c>
      <c r="I80" s="67">
        <f t="shared" si="155"/>
        <v>1278.7326875145343</v>
      </c>
      <c r="J80" s="67">
        <f t="shared" si="155"/>
        <v>1317.8562621902215</v>
      </c>
      <c r="K80" s="68">
        <f t="shared" si="155"/>
        <v>1296.2439488079076</v>
      </c>
      <c r="L80" s="66">
        <f t="shared" si="155"/>
        <v>1358.7232055673219</v>
      </c>
      <c r="M80" s="67">
        <f t="shared" si="155"/>
        <v>1397.6434710195094</v>
      </c>
      <c r="N80" s="67">
        <f t="shared" si="155"/>
        <v>1475.0913649506449</v>
      </c>
      <c r="O80" s="68">
        <f t="shared" si="155"/>
        <v>1521.4066294102499</v>
      </c>
      <c r="P80" s="66">
        <f t="shared" si="155"/>
        <v>1455.9413633943288</v>
      </c>
      <c r="Q80" s="67">
        <f t="shared" si="155"/>
        <v>1497.7490714238429</v>
      </c>
      <c r="R80" s="67">
        <f t="shared" si="155"/>
        <v>1501.9991250613677</v>
      </c>
      <c r="S80" s="68">
        <f t="shared" si="155"/>
        <v>1551.1182222236359</v>
      </c>
      <c r="T80" s="66">
        <f t="shared" si="155"/>
        <v>1577.4040746137182</v>
      </c>
      <c r="U80" s="67">
        <f t="shared" si="155"/>
        <v>1586.2447714863906</v>
      </c>
      <c r="V80" s="67">
        <f t="shared" si="155"/>
        <v>1709.9966061520754</v>
      </c>
      <c r="W80" s="68">
        <f t="shared" si="155"/>
        <v>1670.4607368940767</v>
      </c>
      <c r="X80" s="66">
        <f t="shared" ref="X80:BC80" si="156">X22/3.6725</f>
        <v>1669.3382848577201</v>
      </c>
      <c r="Y80" s="67">
        <f t="shared" si="156"/>
        <v>1681.5568556077712</v>
      </c>
      <c r="Z80" s="67">
        <f t="shared" si="156"/>
        <v>1807.5737357561723</v>
      </c>
      <c r="AA80" s="68">
        <f t="shared" si="156"/>
        <v>1791.3600930261098</v>
      </c>
      <c r="AB80" s="66">
        <f t="shared" si="156"/>
        <v>1778.8789246725084</v>
      </c>
      <c r="AC80" s="67">
        <f t="shared" si="156"/>
        <v>1802.4503327529651</v>
      </c>
      <c r="AD80" s="67">
        <f t="shared" si="156"/>
        <v>1830.3895379425667</v>
      </c>
      <c r="AE80" s="68">
        <f t="shared" si="156"/>
        <v>1765.0168850425241</v>
      </c>
      <c r="AF80" s="66">
        <f t="shared" si="156"/>
        <v>1743.7350805147562</v>
      </c>
      <c r="AG80" s="67">
        <f t="shared" si="156"/>
        <v>1817.6481211984469</v>
      </c>
      <c r="AH80" s="67">
        <f t="shared" si="156"/>
        <v>1830.6756427650275</v>
      </c>
      <c r="AI80" s="68">
        <f t="shared" si="156"/>
        <v>1793.2539368573666</v>
      </c>
      <c r="AJ80" s="66">
        <f t="shared" si="156"/>
        <v>1702.3510625569402</v>
      </c>
      <c r="AK80" s="67">
        <f t="shared" si="156"/>
        <v>1776.4665119484928</v>
      </c>
      <c r="AL80" s="67">
        <f t="shared" si="156"/>
        <v>1818.1055947809393</v>
      </c>
      <c r="AM80" s="68">
        <f t="shared" si="156"/>
        <v>1879.0432530184798</v>
      </c>
      <c r="AN80" s="66">
        <f t="shared" si="156"/>
        <v>1755.6766893210793</v>
      </c>
      <c r="AO80" s="67">
        <f t="shared" si="156"/>
        <v>1817.9808144016829</v>
      </c>
      <c r="AP80" s="67">
        <f t="shared" si="156"/>
        <v>1833.7189985615278</v>
      </c>
      <c r="AQ80" s="68">
        <f t="shared" si="156"/>
        <v>1964.1114189019593</v>
      </c>
      <c r="AR80" s="66">
        <f t="shared" si="156"/>
        <v>1885.7893771176909</v>
      </c>
      <c r="AS80" s="67">
        <f t="shared" si="156"/>
        <v>1982.5507539523912</v>
      </c>
      <c r="AT80" s="67">
        <f t="shared" si="156"/>
        <v>2082.3341094085085</v>
      </c>
      <c r="AU80" s="68">
        <f t="shared" si="156"/>
        <v>2077.3780984404957</v>
      </c>
      <c r="AV80" s="66">
        <f t="shared" si="156"/>
        <v>1998.0233233469844</v>
      </c>
      <c r="AW80" s="67">
        <f t="shared" si="156"/>
        <v>2087.8295398929777</v>
      </c>
      <c r="AX80" s="67">
        <f t="shared" si="156"/>
        <v>2231.1549725349014</v>
      </c>
      <c r="AY80" s="68">
        <f t="shared" si="156"/>
        <v>2270.252893606782</v>
      </c>
      <c r="AZ80" s="66">
        <f t="shared" si="156"/>
        <v>2321.1985127704406</v>
      </c>
      <c r="BA80" s="67">
        <f t="shared" si="156"/>
        <v>2412.5155330380289</v>
      </c>
      <c r="BB80" s="67">
        <f t="shared" si="156"/>
        <v>2621.1361159483354</v>
      </c>
      <c r="BC80" s="68">
        <f t="shared" si="156"/>
        <v>2618.0506032165472</v>
      </c>
      <c r="BD80" s="66">
        <f t="shared" ref="BD80:BG80" si="157">BD22/3.6725</f>
        <v>2364.9594871239847</v>
      </c>
      <c r="BE80" s="67">
        <f t="shared" si="157"/>
        <v>2465.2315497518321</v>
      </c>
      <c r="BF80" s="67">
        <f t="shared" si="157"/>
        <v>2720.2154320420154</v>
      </c>
      <c r="BG80" s="68">
        <f t="shared" si="157"/>
        <v>2765.5428109116515</v>
      </c>
      <c r="BH80" s="50" t="s">
        <v>110</v>
      </c>
    </row>
    <row r="81" spans="2:60" ht="24.95" customHeight="1">
      <c r="B81" s="106" t="s">
        <v>111</v>
      </c>
      <c r="C81" s="49" t="s">
        <v>112</v>
      </c>
      <c r="D81" s="66">
        <f t="shared" ref="D81:W81" si="158">D23/3.6725</f>
        <v>806.05504517901636</v>
      </c>
      <c r="E81" s="67">
        <f t="shared" si="158"/>
        <v>892.0265432591392</v>
      </c>
      <c r="F81" s="67">
        <f t="shared" si="158"/>
        <v>848.90443892032101</v>
      </c>
      <c r="G81" s="68">
        <f t="shared" si="158"/>
        <v>1010.3370258339344</v>
      </c>
      <c r="H81" s="66">
        <f t="shared" si="158"/>
        <v>991.15514793762657</v>
      </c>
      <c r="I81" s="67">
        <f t="shared" si="158"/>
        <v>1011.0844019793529</v>
      </c>
      <c r="J81" s="67">
        <f t="shared" si="158"/>
        <v>1119.8880390546572</v>
      </c>
      <c r="K81" s="68">
        <f t="shared" si="158"/>
        <v>1216.629152018297</v>
      </c>
      <c r="L81" s="66">
        <f t="shared" si="158"/>
        <v>1168.7893352493886</v>
      </c>
      <c r="M81" s="67">
        <f t="shared" si="158"/>
        <v>1174.5436251229639</v>
      </c>
      <c r="N81" s="67">
        <f t="shared" si="158"/>
        <v>1193.2216544536452</v>
      </c>
      <c r="O81" s="68">
        <f t="shared" si="158"/>
        <v>1142.6774268978895</v>
      </c>
      <c r="P81" s="66">
        <f t="shared" si="158"/>
        <v>1188.1545192720494</v>
      </c>
      <c r="Q81" s="67">
        <f t="shared" si="158"/>
        <v>1262.4935893705747</v>
      </c>
      <c r="R81" s="67">
        <f t="shared" si="158"/>
        <v>1185.9757438425474</v>
      </c>
      <c r="S81" s="68">
        <f t="shared" si="158"/>
        <v>1232.3380640151358</v>
      </c>
      <c r="T81" s="66">
        <f t="shared" si="158"/>
        <v>1262.5826716352351</v>
      </c>
      <c r="U81" s="67">
        <f t="shared" si="158"/>
        <v>1315.9209019292107</v>
      </c>
      <c r="V81" s="67">
        <f t="shared" si="158"/>
        <v>1304.6918772684894</v>
      </c>
      <c r="W81" s="68">
        <f t="shared" si="158"/>
        <v>1388.9490887636991</v>
      </c>
      <c r="X81" s="66">
        <f t="shared" ref="X81:BC81" si="159">X23/3.6725</f>
        <v>1335.7140334121784</v>
      </c>
      <c r="Y81" s="67">
        <f t="shared" si="159"/>
        <v>1368.163335693303</v>
      </c>
      <c r="Z81" s="67">
        <f t="shared" si="159"/>
        <v>1387.1801553197397</v>
      </c>
      <c r="AA81" s="68">
        <f t="shared" si="159"/>
        <v>1288.1025252328391</v>
      </c>
      <c r="AB81" s="66">
        <f t="shared" si="159"/>
        <v>1413.0180061597953</v>
      </c>
      <c r="AC81" s="67">
        <f t="shared" si="159"/>
        <v>1407.9739748033819</v>
      </c>
      <c r="AD81" s="67">
        <f t="shared" si="159"/>
        <v>1413.7151795920479</v>
      </c>
      <c r="AE81" s="68">
        <f t="shared" si="159"/>
        <v>1484.0409508353287</v>
      </c>
      <c r="AF81" s="66">
        <f t="shared" si="159"/>
        <v>1577.7757307364136</v>
      </c>
      <c r="AG81" s="67">
        <f t="shared" si="159"/>
        <v>1551.0195726640889</v>
      </c>
      <c r="AH81" s="67">
        <f t="shared" si="159"/>
        <v>1599.3899150946329</v>
      </c>
      <c r="AI81" s="68">
        <f t="shared" si="159"/>
        <v>1477.9767245710514</v>
      </c>
      <c r="AJ81" s="66">
        <f t="shared" si="159"/>
        <v>1420.6640477688045</v>
      </c>
      <c r="AK81" s="67">
        <f t="shared" si="159"/>
        <v>1387.9852559739538</v>
      </c>
      <c r="AL81" s="67">
        <f t="shared" si="159"/>
        <v>1816.290843372059</v>
      </c>
      <c r="AM81" s="68">
        <f t="shared" si="159"/>
        <v>1793.4970325827207</v>
      </c>
      <c r="AN81" s="66">
        <f t="shared" si="159"/>
        <v>1762.1710389902671</v>
      </c>
      <c r="AO81" s="67">
        <f t="shared" si="159"/>
        <v>1763.349942665961</v>
      </c>
      <c r="AP81" s="67">
        <f t="shared" si="159"/>
        <v>2039.5788715818355</v>
      </c>
      <c r="AQ81" s="68">
        <f t="shared" si="159"/>
        <v>1976.5840453021733</v>
      </c>
      <c r="AR81" s="66">
        <f t="shared" si="159"/>
        <v>2060.3120236107711</v>
      </c>
      <c r="AS81" s="67">
        <f t="shared" si="159"/>
        <v>2102.8071467572513</v>
      </c>
      <c r="AT81" s="67">
        <f t="shared" si="159"/>
        <v>2302.3912636512232</v>
      </c>
      <c r="AU81" s="68">
        <f t="shared" si="159"/>
        <v>2186.2523719498922</v>
      </c>
      <c r="AV81" s="66">
        <f t="shared" si="159"/>
        <v>2170.2022250771283</v>
      </c>
      <c r="AW81" s="67">
        <f t="shared" si="159"/>
        <v>2272.3052966569066</v>
      </c>
      <c r="AX81" s="67">
        <f t="shared" si="159"/>
        <v>2484.396468040929</v>
      </c>
      <c r="AY81" s="68">
        <f t="shared" si="159"/>
        <v>2331.3505610718798</v>
      </c>
      <c r="AZ81" s="66">
        <f t="shared" si="159"/>
        <v>2568.5328870733315</v>
      </c>
      <c r="BA81" s="67">
        <f t="shared" si="159"/>
        <v>2678.5680516598295</v>
      </c>
      <c r="BB81" s="67">
        <f t="shared" si="159"/>
        <v>2924.1777726340861</v>
      </c>
      <c r="BC81" s="68">
        <f t="shared" si="159"/>
        <v>2727.3325810561596</v>
      </c>
      <c r="BD81" s="66">
        <f t="shared" ref="BD81:BG81" si="160">BD23/3.6725</f>
        <v>2865.3287837036619</v>
      </c>
      <c r="BE81" s="67">
        <f t="shared" si="160"/>
        <v>2917.733625291507</v>
      </c>
      <c r="BF81" s="67">
        <f t="shared" si="160"/>
        <v>3184.992859310265</v>
      </c>
      <c r="BG81" s="68">
        <f t="shared" si="160"/>
        <v>2975.9396319953562</v>
      </c>
      <c r="BH81" s="50" t="s">
        <v>113</v>
      </c>
    </row>
    <row r="82" spans="2:60" ht="24.95" customHeight="1">
      <c r="B82" s="106" t="s">
        <v>114</v>
      </c>
      <c r="C82" s="49" t="s">
        <v>115</v>
      </c>
      <c r="D82" s="66">
        <f t="shared" ref="D82:W82" si="161">D24/3.6725</f>
        <v>504.40957932231896</v>
      </c>
      <c r="E82" s="67">
        <f t="shared" si="161"/>
        <v>519.765321902707</v>
      </c>
      <c r="F82" s="67">
        <f t="shared" si="161"/>
        <v>514.16747785059897</v>
      </c>
      <c r="G82" s="68">
        <f t="shared" si="161"/>
        <v>526.7368938395565</v>
      </c>
      <c r="H82" s="66">
        <f t="shared" si="161"/>
        <v>527.47740770797066</v>
      </c>
      <c r="I82" s="67">
        <f t="shared" si="161"/>
        <v>520.95325060945368</v>
      </c>
      <c r="J82" s="67">
        <f t="shared" si="161"/>
        <v>507.92761372743405</v>
      </c>
      <c r="K82" s="68">
        <f t="shared" si="161"/>
        <v>469.91098644783114</v>
      </c>
      <c r="L82" s="66">
        <f t="shared" si="161"/>
        <v>504.48025464222144</v>
      </c>
      <c r="M82" s="67">
        <f t="shared" si="161"/>
        <v>544.33457280383254</v>
      </c>
      <c r="N82" s="67">
        <f t="shared" si="161"/>
        <v>569.6847451993201</v>
      </c>
      <c r="O82" s="68">
        <f t="shared" si="161"/>
        <v>573.38174639254817</v>
      </c>
      <c r="P82" s="66">
        <f t="shared" si="161"/>
        <v>555.37979540540653</v>
      </c>
      <c r="Q82" s="67">
        <f t="shared" si="161"/>
        <v>595.43748639656189</v>
      </c>
      <c r="R82" s="67">
        <f t="shared" si="161"/>
        <v>603.42524081510749</v>
      </c>
      <c r="S82" s="68">
        <f t="shared" si="161"/>
        <v>608.09633444240126</v>
      </c>
      <c r="T82" s="66">
        <f t="shared" si="161"/>
        <v>647.44960960042226</v>
      </c>
      <c r="U82" s="67">
        <f t="shared" si="161"/>
        <v>670.34351165883811</v>
      </c>
      <c r="V82" s="67">
        <f t="shared" si="161"/>
        <v>672.33197375362499</v>
      </c>
      <c r="W82" s="68">
        <f t="shared" si="161"/>
        <v>685.00593736071562</v>
      </c>
      <c r="X82" s="66">
        <f t="shared" ref="X82:BC82" si="162">X24/3.6725</f>
        <v>686.239694092896</v>
      </c>
      <c r="Y82" s="67">
        <f t="shared" si="162"/>
        <v>700.65298166998662</v>
      </c>
      <c r="Z82" s="67">
        <f t="shared" si="162"/>
        <v>712.57680028239724</v>
      </c>
      <c r="AA82" s="68">
        <f t="shared" si="162"/>
        <v>714.93642418440777</v>
      </c>
      <c r="AB82" s="66">
        <f t="shared" si="162"/>
        <v>744.29638327188798</v>
      </c>
      <c r="AC82" s="67">
        <f t="shared" si="162"/>
        <v>740.45435065053209</v>
      </c>
      <c r="AD82" s="67">
        <f t="shared" si="162"/>
        <v>719.66806677271245</v>
      </c>
      <c r="AE82" s="68">
        <f t="shared" si="162"/>
        <v>684.25222207067725</v>
      </c>
      <c r="AF82" s="66">
        <f t="shared" si="162"/>
        <v>690.41289788796473</v>
      </c>
      <c r="AG82" s="67">
        <f t="shared" si="162"/>
        <v>727.16220211342954</v>
      </c>
      <c r="AH82" s="67">
        <f t="shared" si="162"/>
        <v>736.07775540309387</v>
      </c>
      <c r="AI82" s="68">
        <f t="shared" si="162"/>
        <v>745.88161549061647</v>
      </c>
      <c r="AJ82" s="66">
        <f t="shared" si="162"/>
        <v>701.30610446241269</v>
      </c>
      <c r="AK82" s="67">
        <f t="shared" si="162"/>
        <v>476.65678529366318</v>
      </c>
      <c r="AL82" s="67">
        <f t="shared" si="162"/>
        <v>496.26413172387424</v>
      </c>
      <c r="AM82" s="68">
        <f t="shared" si="162"/>
        <v>662.50618235796514</v>
      </c>
      <c r="AN82" s="66">
        <f t="shared" si="162"/>
        <v>457.26563385741548</v>
      </c>
      <c r="AO82" s="67">
        <f t="shared" si="162"/>
        <v>585.75792277401331</v>
      </c>
      <c r="AP82" s="67">
        <f t="shared" si="162"/>
        <v>540.06708517396692</v>
      </c>
      <c r="AQ82" s="68">
        <f t="shared" si="162"/>
        <v>938.37105856182802</v>
      </c>
      <c r="AR82" s="66">
        <f t="shared" si="162"/>
        <v>613.40544781240999</v>
      </c>
      <c r="AS82" s="67">
        <f t="shared" si="162"/>
        <v>599.86667144884211</v>
      </c>
      <c r="AT82" s="67">
        <f t="shared" si="162"/>
        <v>596.1589256481999</v>
      </c>
      <c r="AU82" s="68">
        <f t="shared" si="162"/>
        <v>968.99437628675878</v>
      </c>
      <c r="AV82" s="66">
        <f t="shared" si="162"/>
        <v>722.09903497804498</v>
      </c>
      <c r="AW82" s="67">
        <f t="shared" si="162"/>
        <v>688.98910914354644</v>
      </c>
      <c r="AX82" s="67">
        <f t="shared" si="162"/>
        <v>681.22305760071458</v>
      </c>
      <c r="AY82" s="68">
        <f t="shared" si="162"/>
        <v>1051.4251504978045</v>
      </c>
      <c r="AZ82" s="66">
        <f t="shared" si="162"/>
        <v>812.21041777660218</v>
      </c>
      <c r="BA82" s="67">
        <f t="shared" si="162"/>
        <v>829.49854757529226</v>
      </c>
      <c r="BB82" s="67">
        <f t="shared" si="162"/>
        <v>836.92430594825169</v>
      </c>
      <c r="BC82" s="68">
        <f t="shared" si="162"/>
        <v>1198.6712615928379</v>
      </c>
      <c r="BD82" s="66">
        <f t="shared" ref="BD82:BG82" si="163">BD24/3.6725</f>
        <v>886.61068627448685</v>
      </c>
      <c r="BE82" s="67">
        <f t="shared" si="163"/>
        <v>917.41019521282692</v>
      </c>
      <c r="BF82" s="67">
        <f t="shared" si="163"/>
        <v>896.15220717016871</v>
      </c>
      <c r="BG82" s="68">
        <f t="shared" si="163"/>
        <v>1320.3666270283381</v>
      </c>
      <c r="BH82" s="50" t="s">
        <v>116</v>
      </c>
    </row>
    <row r="83" spans="2:60" ht="24.95" customHeight="1">
      <c r="B83" s="107" t="s">
        <v>117</v>
      </c>
      <c r="C83" s="54" t="s">
        <v>118</v>
      </c>
      <c r="D83" s="74">
        <f t="shared" ref="D83:W83" si="164">D25/3.6725</f>
        <v>397.97037331200295</v>
      </c>
      <c r="E83" s="75">
        <f t="shared" si="164"/>
        <v>358.87528050994649</v>
      </c>
      <c r="F83" s="75">
        <f t="shared" si="164"/>
        <v>370.02811765940078</v>
      </c>
      <c r="G83" s="76">
        <f t="shared" si="164"/>
        <v>455.08440683987612</v>
      </c>
      <c r="H83" s="74">
        <f t="shared" si="164"/>
        <v>437.2428393121117</v>
      </c>
      <c r="I83" s="75">
        <f t="shared" si="164"/>
        <v>427.02637822443558</v>
      </c>
      <c r="J83" s="75">
        <f t="shared" si="164"/>
        <v>463.78054971730569</v>
      </c>
      <c r="K83" s="76">
        <f t="shared" si="164"/>
        <v>593.20635719373513</v>
      </c>
      <c r="L83" s="74">
        <f t="shared" si="164"/>
        <v>521.48763132458043</v>
      </c>
      <c r="M83" s="75">
        <f t="shared" si="164"/>
        <v>504.58886092821757</v>
      </c>
      <c r="N83" s="75">
        <f t="shared" si="164"/>
        <v>527.43349205010009</v>
      </c>
      <c r="O83" s="76">
        <f t="shared" si="164"/>
        <v>622.6481164051886</v>
      </c>
      <c r="P83" s="74">
        <f t="shared" si="164"/>
        <v>590.39119415296545</v>
      </c>
      <c r="Q83" s="75">
        <f t="shared" si="164"/>
        <v>552.97951785869623</v>
      </c>
      <c r="R83" s="75">
        <f t="shared" si="164"/>
        <v>559.61724431771484</v>
      </c>
      <c r="S83" s="76">
        <f t="shared" si="164"/>
        <v>643.08839146159835</v>
      </c>
      <c r="T83" s="74">
        <f t="shared" si="164"/>
        <v>624.51909770816724</v>
      </c>
      <c r="U83" s="75">
        <f t="shared" si="164"/>
        <v>590.31987263101234</v>
      </c>
      <c r="V83" s="75">
        <f t="shared" si="164"/>
        <v>598.69019857913543</v>
      </c>
      <c r="W83" s="76">
        <f t="shared" si="164"/>
        <v>704.58792309404271</v>
      </c>
      <c r="X83" s="74">
        <f t="shared" ref="X83:BC83" si="165">X25/3.6725</f>
        <v>663.16911664905979</v>
      </c>
      <c r="Y83" s="75">
        <f t="shared" si="165"/>
        <v>632.14739098285054</v>
      </c>
      <c r="Z83" s="75">
        <f t="shared" si="165"/>
        <v>641.1787930546493</v>
      </c>
      <c r="AA83" s="76">
        <f t="shared" si="165"/>
        <v>756.20329510487102</v>
      </c>
      <c r="AB83" s="74">
        <f t="shared" si="165"/>
        <v>701.64414153039752</v>
      </c>
      <c r="AC83" s="75">
        <f t="shared" si="165"/>
        <v>677.89929927664025</v>
      </c>
      <c r="AD83" s="75">
        <f t="shared" si="165"/>
        <v>687.03489387324248</v>
      </c>
      <c r="AE83" s="76">
        <f t="shared" si="165"/>
        <v>810.47655299103803</v>
      </c>
      <c r="AF83" s="74">
        <f t="shared" si="165"/>
        <v>748.97744318910986</v>
      </c>
      <c r="AG83" s="75">
        <f t="shared" si="165"/>
        <v>725.66570447057575</v>
      </c>
      <c r="AH83" s="75">
        <f t="shared" si="165"/>
        <v>729.29561634677282</v>
      </c>
      <c r="AI83" s="76">
        <f t="shared" si="165"/>
        <v>852.02620536932432</v>
      </c>
      <c r="AJ83" s="74">
        <f t="shared" si="165"/>
        <v>746.42787649883269</v>
      </c>
      <c r="AK83" s="75">
        <f t="shared" si="165"/>
        <v>736.22498644148379</v>
      </c>
      <c r="AL83" s="75">
        <f t="shared" si="165"/>
        <v>717.74119250839271</v>
      </c>
      <c r="AM83" s="76">
        <f t="shared" si="165"/>
        <v>808.75472908868448</v>
      </c>
      <c r="AN83" s="74">
        <f t="shared" si="165"/>
        <v>746.32410322122371</v>
      </c>
      <c r="AO83" s="75">
        <f t="shared" si="165"/>
        <v>721.78822192950474</v>
      </c>
      <c r="AP83" s="75">
        <f t="shared" si="165"/>
        <v>716.81626074691326</v>
      </c>
      <c r="AQ83" s="76">
        <f t="shared" si="165"/>
        <v>839.19205262721459</v>
      </c>
      <c r="AR83" s="74">
        <f t="shared" si="165"/>
        <v>795.04891438404263</v>
      </c>
      <c r="AS83" s="75">
        <f t="shared" si="165"/>
        <v>789.52836771272018</v>
      </c>
      <c r="AT83" s="75">
        <f t="shared" si="165"/>
        <v>772.54422198991733</v>
      </c>
      <c r="AU83" s="76">
        <f t="shared" si="165"/>
        <v>859.16247222121092</v>
      </c>
      <c r="AV83" s="74">
        <f t="shared" si="165"/>
        <v>833.41199793045143</v>
      </c>
      <c r="AW83" s="75">
        <f t="shared" si="165"/>
        <v>818.62998978460087</v>
      </c>
      <c r="AX83" s="75">
        <f t="shared" si="165"/>
        <v>798.78963105384412</v>
      </c>
      <c r="AY83" s="76">
        <f t="shared" si="165"/>
        <v>897.09872111830055</v>
      </c>
      <c r="AZ83" s="74">
        <f t="shared" si="165"/>
        <v>923.18240849730523</v>
      </c>
      <c r="BA83" s="75">
        <f t="shared" si="165"/>
        <v>906.58613285052229</v>
      </c>
      <c r="BB83" s="75">
        <f t="shared" si="165"/>
        <v>892.12623098041206</v>
      </c>
      <c r="BC83" s="76">
        <f t="shared" si="165"/>
        <v>1011.5475245169466</v>
      </c>
      <c r="BD83" s="74">
        <f t="shared" ref="BD83:BG83" si="166">BD25/3.6725</f>
        <v>974.35443516121438</v>
      </c>
      <c r="BE83" s="75">
        <f t="shared" si="166"/>
        <v>948.48799019536909</v>
      </c>
      <c r="BF83" s="75">
        <f t="shared" si="166"/>
        <v>937.263636909306</v>
      </c>
      <c r="BG83" s="76">
        <f t="shared" si="166"/>
        <v>1069.471850792283</v>
      </c>
      <c r="BH83" s="48" t="s">
        <v>119</v>
      </c>
    </row>
    <row r="84" spans="2:60" ht="24.95" customHeight="1">
      <c r="B84" s="170" t="s">
        <v>120</v>
      </c>
      <c r="C84" s="170"/>
      <c r="D84" s="103">
        <f t="shared" ref="D84:W84" si="167">D26/3.6725</f>
        <v>100447.2754276937</v>
      </c>
      <c r="E84" s="72">
        <f t="shared" si="167"/>
        <v>97538.573228938767</v>
      </c>
      <c r="F84" s="72">
        <f t="shared" si="167"/>
        <v>98503.718406922751</v>
      </c>
      <c r="G84" s="73">
        <f t="shared" si="167"/>
        <v>96303.991987228233</v>
      </c>
      <c r="H84" s="103">
        <f t="shared" si="167"/>
        <v>101165.70383751683</v>
      </c>
      <c r="I84" s="72">
        <f t="shared" si="167"/>
        <v>101120.23945336975</v>
      </c>
      <c r="J84" s="72">
        <f t="shared" si="167"/>
        <v>105004.55408754142</v>
      </c>
      <c r="K84" s="73">
        <f t="shared" si="167"/>
        <v>102342.07732428765</v>
      </c>
      <c r="L84" s="103">
        <f t="shared" si="167"/>
        <v>106420.16312308548</v>
      </c>
      <c r="M84" s="72">
        <f t="shared" si="167"/>
        <v>110318.99785771494</v>
      </c>
      <c r="N84" s="72">
        <f t="shared" si="167"/>
        <v>109923.65719776991</v>
      </c>
      <c r="O84" s="73">
        <f t="shared" si="167"/>
        <v>98273.015925623447</v>
      </c>
      <c r="P84" s="103">
        <f t="shared" si="167"/>
        <v>94598.094309039516</v>
      </c>
      <c r="Q84" s="72">
        <f t="shared" si="167"/>
        <v>100863.40228532764</v>
      </c>
      <c r="R84" s="72">
        <f t="shared" si="167"/>
        <v>96315.666632769178</v>
      </c>
      <c r="S84" s="73">
        <f t="shared" si="167"/>
        <v>90195.972285927317</v>
      </c>
      <c r="T84" s="103">
        <f t="shared" si="167"/>
        <v>90285.080738105054</v>
      </c>
      <c r="U84" s="72">
        <f t="shared" si="167"/>
        <v>97634.91389154119</v>
      </c>
      <c r="V84" s="72">
        <f t="shared" si="167"/>
        <v>96913.811596952903</v>
      </c>
      <c r="W84" s="73">
        <f t="shared" si="167"/>
        <v>96883.402394364559</v>
      </c>
      <c r="X84" s="103">
        <f t="shared" ref="X84:BC84" si="168">X26/3.6725</f>
        <v>100635.56839312734</v>
      </c>
      <c r="Y84" s="72">
        <f t="shared" si="168"/>
        <v>100716.79546456563</v>
      </c>
      <c r="Z84" s="72">
        <f t="shared" si="168"/>
        <v>100290.98933855366</v>
      </c>
      <c r="AA84" s="73">
        <f t="shared" si="168"/>
        <v>101721.70288259802</v>
      </c>
      <c r="AB84" s="103">
        <f t="shared" si="168"/>
        <v>106091.69920445811</v>
      </c>
      <c r="AC84" s="72">
        <f t="shared" si="168"/>
        <v>111539.47120383823</v>
      </c>
      <c r="AD84" s="72">
        <f t="shared" si="168"/>
        <v>111547.18793612925</v>
      </c>
      <c r="AE84" s="73">
        <f t="shared" si="168"/>
        <v>111381.64481663023</v>
      </c>
      <c r="AF84" s="103">
        <f t="shared" si="168"/>
        <v>108137.87414610725</v>
      </c>
      <c r="AG84" s="72">
        <f t="shared" si="168"/>
        <v>111442.91960209025</v>
      </c>
      <c r="AH84" s="72">
        <f t="shared" si="168"/>
        <v>107645.42378097669</v>
      </c>
      <c r="AI84" s="73">
        <f t="shared" si="168"/>
        <v>106700.00115693358</v>
      </c>
      <c r="AJ84" s="103">
        <f t="shared" si="168"/>
        <v>99548.194212261049</v>
      </c>
      <c r="AK84" s="72">
        <f t="shared" si="168"/>
        <v>82726.005268847948</v>
      </c>
      <c r="AL84" s="72">
        <f t="shared" si="168"/>
        <v>87474.03808125772</v>
      </c>
      <c r="AM84" s="73">
        <f t="shared" si="168"/>
        <v>87413.538999158452</v>
      </c>
      <c r="AN84" s="103">
        <f t="shared" si="168"/>
        <v>98013.846434417428</v>
      </c>
      <c r="AO84" s="72">
        <f t="shared" si="168"/>
        <v>105678.18082448849</v>
      </c>
      <c r="AP84" s="72">
        <f t="shared" si="168"/>
        <v>107143.93017464424</v>
      </c>
      <c r="AQ84" s="73">
        <f t="shared" si="168"/>
        <v>111605.3250026865</v>
      </c>
      <c r="AR84" s="103">
        <f t="shared" si="168"/>
        <v>116886.28112262939</v>
      </c>
      <c r="AS84" s="72">
        <f t="shared" si="168"/>
        <v>133125.63580613065</v>
      </c>
      <c r="AT84" s="72">
        <f t="shared" si="168"/>
        <v>134620.479659359</v>
      </c>
      <c r="AU84" s="73">
        <f t="shared" si="168"/>
        <v>126771.00805405351</v>
      </c>
      <c r="AV84" s="103">
        <f t="shared" si="168"/>
        <v>126518.57457320628</v>
      </c>
      <c r="AW84" s="72">
        <f t="shared" si="168"/>
        <v>131291.53972661507</v>
      </c>
      <c r="AX84" s="72">
        <f t="shared" si="168"/>
        <v>130506.61261016286</v>
      </c>
      <c r="AY84" s="73">
        <f t="shared" si="168"/>
        <v>134305.54149114111</v>
      </c>
      <c r="AZ84" s="103">
        <f t="shared" si="168"/>
        <v>139634.00281926451</v>
      </c>
      <c r="BA84" s="72">
        <f t="shared" si="168"/>
        <v>148204.91327049502</v>
      </c>
      <c r="BB84" s="72">
        <f t="shared" si="168"/>
        <v>148020.90623198554</v>
      </c>
      <c r="BC84" s="73">
        <f t="shared" si="168"/>
        <v>145099.33677902367</v>
      </c>
      <c r="BD84" s="103">
        <f t="shared" ref="BD84:BG84" si="169">BD26/3.6725</f>
        <v>145159.10355437145</v>
      </c>
      <c r="BE84" s="72">
        <f t="shared" si="169"/>
        <v>153697.11070307822</v>
      </c>
      <c r="BF84" s="72">
        <f t="shared" si="169"/>
        <v>154358.73912619374</v>
      </c>
      <c r="BG84" s="73">
        <f t="shared" si="169"/>
        <v>161183.41047778365</v>
      </c>
      <c r="BH84" s="55" t="s">
        <v>121</v>
      </c>
    </row>
    <row r="85" spans="2:60" ht="24.95" customHeight="1" thickBot="1">
      <c r="B85" s="171" t="s">
        <v>122</v>
      </c>
      <c r="C85" s="171"/>
      <c r="D85" s="116">
        <f t="shared" ref="D85:W85" si="170">D27/3.6725</f>
        <v>62997.402487810665</v>
      </c>
      <c r="E85" s="115">
        <f t="shared" si="170"/>
        <v>63357.190617664201</v>
      </c>
      <c r="F85" s="115">
        <f t="shared" si="170"/>
        <v>62091.121655396339</v>
      </c>
      <c r="G85" s="133">
        <f t="shared" si="170"/>
        <v>59734.099337446743</v>
      </c>
      <c r="H85" s="116">
        <f t="shared" si="170"/>
        <v>64670.642216772532</v>
      </c>
      <c r="I85" s="115">
        <f t="shared" si="170"/>
        <v>67077.86572977528</v>
      </c>
      <c r="J85" s="115">
        <f t="shared" si="170"/>
        <v>68247.853016333989</v>
      </c>
      <c r="K85" s="133">
        <f t="shared" si="170"/>
        <v>67394.176098267388</v>
      </c>
      <c r="L85" s="116">
        <f t="shared" si="170"/>
        <v>70891.345502042939</v>
      </c>
      <c r="M85" s="115">
        <f t="shared" si="170"/>
        <v>73791.642292214237</v>
      </c>
      <c r="N85" s="115">
        <f t="shared" si="170"/>
        <v>73024.55259032578</v>
      </c>
      <c r="O85" s="133">
        <f t="shared" si="170"/>
        <v>71252.881986867273</v>
      </c>
      <c r="P85" s="116">
        <f t="shared" si="170"/>
        <v>75485.080258147806</v>
      </c>
      <c r="Q85" s="115">
        <f t="shared" si="170"/>
        <v>77961.008087027512</v>
      </c>
      <c r="R85" s="115">
        <f t="shared" si="170"/>
        <v>76701.985033817909</v>
      </c>
      <c r="S85" s="133">
        <f t="shared" si="170"/>
        <v>74653.501323405697</v>
      </c>
      <c r="T85" s="116">
        <f t="shared" si="170"/>
        <v>77995.254385530992</v>
      </c>
      <c r="U85" s="115">
        <f t="shared" si="170"/>
        <v>80483.544587884797</v>
      </c>
      <c r="V85" s="115">
        <f t="shared" si="170"/>
        <v>78363.147529775481</v>
      </c>
      <c r="W85" s="133">
        <f t="shared" si="170"/>
        <v>76712.111014085691</v>
      </c>
      <c r="X85" s="116">
        <f t="shared" ref="X85:BC85" si="171">X27/3.6725</f>
        <v>81308.01996926569</v>
      </c>
      <c r="Y85" s="115">
        <f t="shared" si="171"/>
        <v>82445.734413365761</v>
      </c>
      <c r="Z85" s="115">
        <f t="shared" si="171"/>
        <v>81214.568245846342</v>
      </c>
      <c r="AA85" s="133">
        <f t="shared" si="171"/>
        <v>79844.569745028057</v>
      </c>
      <c r="AB85" s="116">
        <f t="shared" si="171"/>
        <v>82762.688595595406</v>
      </c>
      <c r="AC85" s="115">
        <f t="shared" si="171"/>
        <v>84931.205987320776</v>
      </c>
      <c r="AD85" s="115">
        <f t="shared" si="171"/>
        <v>82793.499630061502</v>
      </c>
      <c r="AE85" s="133">
        <f t="shared" si="171"/>
        <v>80788.906323741452</v>
      </c>
      <c r="AF85" s="116">
        <f t="shared" si="171"/>
        <v>85348.371330187991</v>
      </c>
      <c r="AG85" s="115">
        <f t="shared" si="171"/>
        <v>86982.928869341224</v>
      </c>
      <c r="AH85" s="115">
        <f t="shared" si="171"/>
        <v>84625.824429259883</v>
      </c>
      <c r="AI85" s="133">
        <f t="shared" si="171"/>
        <v>82799.777387112903</v>
      </c>
      <c r="AJ85" s="116">
        <f t="shared" si="171"/>
        <v>79062.954902181475</v>
      </c>
      <c r="AK85" s="115">
        <f t="shared" si="171"/>
        <v>72273.294509561441</v>
      </c>
      <c r="AL85" s="115">
        <f t="shared" si="171"/>
        <v>72669.507460605368</v>
      </c>
      <c r="AM85" s="133">
        <f t="shared" si="171"/>
        <v>72816.477467847639</v>
      </c>
      <c r="AN85" s="116">
        <f t="shared" si="171"/>
        <v>76610.521106434229</v>
      </c>
      <c r="AO85" s="115">
        <f t="shared" si="171"/>
        <v>82000.608565284638</v>
      </c>
      <c r="AP85" s="115">
        <f t="shared" si="171"/>
        <v>81010.970736643518</v>
      </c>
      <c r="AQ85" s="133">
        <f t="shared" si="171"/>
        <v>83122.917517828173</v>
      </c>
      <c r="AR85" s="116">
        <f t="shared" si="171"/>
        <v>87008.082480529702</v>
      </c>
      <c r="AS85" s="115">
        <f t="shared" si="171"/>
        <v>92326.691363940248</v>
      </c>
      <c r="AT85" s="115">
        <f t="shared" si="171"/>
        <v>91625.085545196707</v>
      </c>
      <c r="AU85" s="133">
        <f t="shared" si="171"/>
        <v>91117.87937513637</v>
      </c>
      <c r="AV85" s="116">
        <f t="shared" si="171"/>
        <v>96329.964619562306</v>
      </c>
      <c r="AW85" s="115">
        <f t="shared" si="171"/>
        <v>100802.00791597246</v>
      </c>
      <c r="AX85" s="115">
        <f t="shared" si="171"/>
        <v>101876.29970998844</v>
      </c>
      <c r="AY85" s="133">
        <f t="shared" si="171"/>
        <v>100980.38428906821</v>
      </c>
      <c r="AZ85" s="116">
        <f t="shared" si="171"/>
        <v>110630.94735273742</v>
      </c>
      <c r="BA85" s="115">
        <f t="shared" si="171"/>
        <v>116426.50267552772</v>
      </c>
      <c r="BB85" s="115">
        <f t="shared" si="171"/>
        <v>117235.33880925238</v>
      </c>
      <c r="BC85" s="133">
        <f t="shared" si="171"/>
        <v>116722.80733987935</v>
      </c>
      <c r="BD85" s="116">
        <f t="shared" ref="BD85:BG85" si="172">BD27/3.6725</f>
        <v>118408.38018840106</v>
      </c>
      <c r="BE85" s="115">
        <f t="shared" si="172"/>
        <v>125659.66498708987</v>
      </c>
      <c r="BF85" s="115">
        <f t="shared" si="172"/>
        <v>126668.87708132461</v>
      </c>
      <c r="BG85" s="133">
        <f t="shared" si="172"/>
        <v>131044.8788012672</v>
      </c>
      <c r="BH85" s="56" t="s">
        <v>123</v>
      </c>
    </row>
    <row r="86" spans="2:60" s="37" customFormat="1" ht="24.95" customHeight="1">
      <c r="B86" s="168" t="s">
        <v>136</v>
      </c>
      <c r="C86" s="168"/>
      <c r="D86" s="58"/>
      <c r="E86" s="58"/>
      <c r="F86" s="58"/>
      <c r="G86" s="58"/>
      <c r="H86" s="58"/>
      <c r="I86" s="58"/>
      <c r="J86" s="58"/>
      <c r="K86" s="58"/>
      <c r="L86" s="58"/>
      <c r="M86" s="58"/>
      <c r="N86" s="59"/>
      <c r="O86" s="60"/>
      <c r="P86" s="60"/>
      <c r="Q86" s="57"/>
      <c r="R86" s="61"/>
      <c r="BH86" s="149" t="s">
        <v>137</v>
      </c>
    </row>
    <row r="87" spans="2:60" ht="24.95" customHeight="1">
      <c r="B87" s="169" t="s">
        <v>134</v>
      </c>
      <c r="C87" s="169"/>
      <c r="P87" s="82"/>
      <c r="BH87" s="149" t="s">
        <v>131</v>
      </c>
    </row>
    <row r="88" spans="2:60" ht="24.95" customHeight="1">
      <c r="B88" s="109" t="s">
        <v>124</v>
      </c>
      <c r="C88" s="57"/>
      <c r="BH88" s="57" t="s">
        <v>130</v>
      </c>
    </row>
  </sheetData>
  <mergeCells count="73">
    <mergeCell ref="B4:G4"/>
    <mergeCell ref="B3:G3"/>
    <mergeCell ref="C2:G2"/>
    <mergeCell ref="B34:C34"/>
    <mergeCell ref="B33:C33"/>
    <mergeCell ref="B32:C32"/>
    <mergeCell ref="B63:C63"/>
    <mergeCell ref="B62:C62"/>
    <mergeCell ref="B61:C61"/>
    <mergeCell ref="BH6:BH7"/>
    <mergeCell ref="AN35:AQ35"/>
    <mergeCell ref="AR35:AU35"/>
    <mergeCell ref="AV35:AY35"/>
    <mergeCell ref="AZ35:BC35"/>
    <mergeCell ref="B28:C28"/>
    <mergeCell ref="B29:C29"/>
    <mergeCell ref="B26:C26"/>
    <mergeCell ref="B27:C27"/>
    <mergeCell ref="X6:AA6"/>
    <mergeCell ref="AB6:AE6"/>
    <mergeCell ref="AF6:AI6"/>
    <mergeCell ref="T6:W6"/>
    <mergeCell ref="B6:B7"/>
    <mergeCell ref="AZ64:BC64"/>
    <mergeCell ref="BD64:BG64"/>
    <mergeCell ref="X35:AA35"/>
    <mergeCell ref="AB35:AE35"/>
    <mergeCell ref="AF35:AI35"/>
    <mergeCell ref="AJ35:AM35"/>
    <mergeCell ref="X64:AA64"/>
    <mergeCell ref="AB64:AE64"/>
    <mergeCell ref="AF64:AI64"/>
    <mergeCell ref="AJ64:AM64"/>
    <mergeCell ref="BD35:BG35"/>
    <mergeCell ref="AN64:AQ64"/>
    <mergeCell ref="AR64:AU64"/>
    <mergeCell ref="H35:K35"/>
    <mergeCell ref="L35:O35"/>
    <mergeCell ref="P35:S35"/>
    <mergeCell ref="P64:S64"/>
    <mergeCell ref="AV64:AY64"/>
    <mergeCell ref="AJ6:AM6"/>
    <mergeCell ref="AN6:AQ6"/>
    <mergeCell ref="AR6:AU6"/>
    <mergeCell ref="AV6:AY6"/>
    <mergeCell ref="C6:C7"/>
    <mergeCell ref="D6:G6"/>
    <mergeCell ref="H6:K6"/>
    <mergeCell ref="L6:O6"/>
    <mergeCell ref="P6:S6"/>
    <mergeCell ref="B5:G5"/>
    <mergeCell ref="AZ6:BC6"/>
    <mergeCell ref="BD6:BG6"/>
    <mergeCell ref="BH64:BH65"/>
    <mergeCell ref="BH35:BH36"/>
    <mergeCell ref="B55:C55"/>
    <mergeCell ref="B56:C56"/>
    <mergeCell ref="B57:C57"/>
    <mergeCell ref="B58:C58"/>
    <mergeCell ref="H64:K64"/>
    <mergeCell ref="L64:O64"/>
    <mergeCell ref="T35:W35"/>
    <mergeCell ref="D64:G64"/>
    <mergeCell ref="B35:B36"/>
    <mergeCell ref="C35:C36"/>
    <mergeCell ref="T64:W64"/>
    <mergeCell ref="D35:G35"/>
    <mergeCell ref="B86:C86"/>
    <mergeCell ref="B87:C87"/>
    <mergeCell ref="B84:C84"/>
    <mergeCell ref="B85:C85"/>
    <mergeCell ref="B64:B65"/>
    <mergeCell ref="C64:C65"/>
  </mergeCells>
  <conditionalFormatting sqref="A1:BI1 BJ1:XFD28 A3:B5 H5:BF5 BI5 AR6 AV6 A6:AQ27 BH6:BI27 BI28 D28:BG30 A28:A31 BI29:XFD30 C31:BC31 BE31:XFD31 A32:B34 D32:XFD34 AR35 AV35 A35:AQ36 A37:XFD56 A57:A59 D57:BC59 BE57:BG59 BI57:XFD59 A60:XFD60 A61:B63 D61:XFD63 AR64 AV64 A64:AQ65 A66:XFD85 D86:BC86 BE86:BG86 A86:A88 BI86:XFD88 D87:BG88 A89:XFD1048576 A2:C2 H2:BI4">
    <cfRule type="containsText" dxfId="38" priority="38" operator="containsText" text="TRUE">
      <formula>NOT(ISERROR(SEARCH("TRUE",A1)))</formula>
    </cfRule>
  </conditionalFormatting>
  <conditionalFormatting sqref="A1:XFD1 A3:B5 H5:BF5 BI5:XFD5 AR6 AV6 A6:AQ27 BH6:XFD27 D28:BG30 BI28:XFD30 A28:A31 C31:BC31 BE31:XFD31 A32:B34 D32:XFD34 AR35 AV35 A35:AQ36 A37:XFD56 A57:A59 D57:BC59 BE57:BG59 BI57:XFD59 A60:XFD60 A61:B63 D61:XFD63 AR64 AV64 A64:AQ65 A66:XFD85 D86:BC86 BE86:BG86 A86:A88 BI86:XFD88 D87:BG88 A89:XFD1048576 A2:C2 H2:XFD4">
    <cfRule type="containsText" dxfId="37" priority="37" operator="containsText" text="FALSE">
      <formula>NOT(ISERROR(SEARCH("FALSE",A1)))</formula>
    </cfRule>
  </conditionalFormatting>
  <conditionalFormatting sqref="B30:C30">
    <cfRule type="containsText" dxfId="36" priority="9" operator="containsText" text="FALSE">
      <formula>NOT(ISERROR(SEARCH("FALSE",B30)))</formula>
    </cfRule>
    <cfRule type="containsText" dxfId="35" priority="10" operator="containsText" text="TRUE">
      <formula>NOT(ISERROR(SEARCH("TRUE",B30)))</formula>
    </cfRule>
  </conditionalFormatting>
  <conditionalFormatting sqref="B59:C59">
    <cfRule type="containsText" dxfId="34" priority="11" operator="containsText" text="FALSE">
      <formula>NOT(ISERROR(SEARCH("FALSE",B59)))</formula>
    </cfRule>
    <cfRule type="containsText" dxfId="33" priority="12" operator="containsText" text="TRUE">
      <formula>NOT(ISERROR(SEARCH("TRUE",B59)))</formula>
    </cfRule>
  </conditionalFormatting>
  <conditionalFormatting sqref="B88:C88">
    <cfRule type="containsText" dxfId="32" priority="7" operator="containsText" text="FALSE">
      <formula>NOT(ISERROR(SEARCH("FALSE",B88)))</formula>
    </cfRule>
    <cfRule type="containsText" dxfId="31" priority="8" operator="containsText" text="TRUE">
      <formula>NOT(ISERROR(SEARCH("TRUE",B88)))</formula>
    </cfRule>
  </conditionalFormatting>
  <conditionalFormatting sqref="AR7:BG27 BJ35:XFD36 BJ64:XFD65">
    <cfRule type="containsText" dxfId="30" priority="33" operator="containsText" text="FALSE">
      <formula>NOT(ISERROR(SEARCH("FALSE",AR7)))</formula>
    </cfRule>
    <cfRule type="containsText" dxfId="29" priority="34" operator="containsText" text="TRUE">
      <formula>NOT(ISERROR(SEARCH("TRUE",AR7)))</formula>
    </cfRule>
  </conditionalFormatting>
  <conditionalFormatting sqref="AR36:BI36">
    <cfRule type="containsText" dxfId="28" priority="31" operator="containsText" text="FALSE">
      <formula>NOT(ISERROR(SEARCH("FALSE",AR36)))</formula>
    </cfRule>
    <cfRule type="containsText" dxfId="27" priority="32" operator="containsText" text="TRUE">
      <formula>NOT(ISERROR(SEARCH("TRUE",AR36)))</formula>
    </cfRule>
  </conditionalFormatting>
  <conditionalFormatting sqref="AR65:BI65">
    <cfRule type="containsText" dxfId="26" priority="29" operator="containsText" text="FALSE">
      <formula>NOT(ISERROR(SEARCH("FALSE",AR65)))</formula>
    </cfRule>
    <cfRule type="containsText" dxfId="25" priority="30" operator="containsText" text="TRUE">
      <formula>NOT(ISERROR(SEARCH("TRUE",AR65)))</formula>
    </cfRule>
  </conditionalFormatting>
  <conditionalFormatting sqref="AZ6:BG6">
    <cfRule type="containsText" dxfId="24" priority="21" operator="containsText" text="FALSE">
      <formula>NOT(ISERROR(SEARCH("FALSE",AZ6)))</formula>
    </cfRule>
    <cfRule type="containsText" dxfId="23" priority="22" operator="containsText" text="TRUE">
      <formula>NOT(ISERROR(SEARCH("TRUE",AZ6)))</formula>
    </cfRule>
  </conditionalFormatting>
  <conditionalFormatting sqref="AZ35:BI35">
    <cfRule type="containsText" dxfId="22" priority="17" operator="containsText" text="FALSE">
      <formula>NOT(ISERROR(SEARCH("FALSE",AZ35)))</formula>
    </cfRule>
    <cfRule type="containsText" dxfId="21" priority="18" operator="containsText" text="TRUE">
      <formula>NOT(ISERROR(SEARCH("TRUE",AZ35)))</formula>
    </cfRule>
  </conditionalFormatting>
  <conditionalFormatting sqref="AZ64:BI64">
    <cfRule type="containsText" dxfId="20" priority="13" operator="containsText" text="FALSE">
      <formula>NOT(ISERROR(SEARCH("FALSE",AZ64)))</formula>
    </cfRule>
    <cfRule type="containsText" dxfId="19" priority="14" operator="containsText" text="TRUE">
      <formula>NOT(ISERROR(SEARCH("TRUE",AZ64)))</formula>
    </cfRule>
  </conditionalFormatting>
  <conditionalFormatting sqref="BH30">
    <cfRule type="containsText" dxfId="18" priority="1" operator="containsText" text="FALSE">
      <formula>NOT(ISERROR(SEARCH("FALSE",BH30)))</formula>
    </cfRule>
    <cfRule type="containsText" dxfId="17" priority="2" operator="containsText" text="TRUE">
      <formula>NOT(ISERROR(SEARCH("TRUE",BH30)))</formula>
    </cfRule>
  </conditionalFormatting>
  <conditionalFormatting sqref="BH59">
    <cfRule type="containsText" dxfId="16" priority="3" operator="containsText" text="FALSE">
      <formula>NOT(ISERROR(SEARCH("FALSE",BH59)))</formula>
    </cfRule>
    <cfRule type="containsText" dxfId="15" priority="4" operator="containsText" text="TRUE">
      <formula>NOT(ISERROR(SEARCH("TRUE",BH59)))</formula>
    </cfRule>
  </conditionalFormatting>
  <conditionalFormatting sqref="BH88">
    <cfRule type="containsText" dxfId="14" priority="5" operator="containsText" text="FALSE">
      <formula>NOT(ISERROR(SEARCH("FALSE",BH88)))</formula>
    </cfRule>
    <cfRule type="containsText" dxfId="13" priority="6" operator="containsText" text="TRUE">
      <formula>NOT(ISERROR(SEARCH("TRUE",BH88)))</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0E7A-03A3-4825-9A04-1A37A10FD5E3}">
  <dimension ref="B1:BH88"/>
  <sheetViews>
    <sheetView showGridLines="0" rightToLeft="1" zoomScale="70" zoomScaleNormal="70" workbookViewId="0">
      <pane xSplit="3" topLeftCell="D1" activePane="topRight" state="frozen"/>
      <selection pane="topRight" activeCell="A2" sqref="A2"/>
    </sheetView>
  </sheetViews>
  <sheetFormatPr defaultColWidth="9.42578125" defaultRowHeight="24.95" customHeight="1"/>
  <cols>
    <col min="1" max="1" width="8.42578125" style="45" customWidth="1"/>
    <col min="2" max="2" width="6" style="104" customWidth="1"/>
    <col min="3" max="3" width="66.140625" style="45" customWidth="1"/>
    <col min="4" max="7" width="13.7109375" style="45" customWidth="1"/>
    <col min="8" max="13" width="8.5703125" style="45" customWidth="1"/>
    <col min="14" max="17" width="8.5703125" style="44" customWidth="1"/>
    <col min="18" max="59" width="8.5703125" style="45" customWidth="1"/>
    <col min="60" max="60" width="39.85546875" style="45" customWidth="1"/>
    <col min="61" max="16384" width="9.42578125" style="45"/>
  </cols>
  <sheetData>
    <row r="1" spans="2:60" ht="24.95" customHeight="1">
      <c r="C1" s="183"/>
      <c r="D1" s="183"/>
      <c r="E1" s="183"/>
      <c r="F1" s="183"/>
      <c r="G1" s="183"/>
      <c r="N1" s="45"/>
      <c r="O1" s="45"/>
      <c r="P1" s="45"/>
      <c r="Q1" s="45"/>
      <c r="BG1" s="136"/>
      <c r="BH1" s="136"/>
    </row>
    <row r="2" spans="2:60" ht="97.5" customHeight="1">
      <c r="B2" s="181" t="s">
        <v>154</v>
      </c>
      <c r="C2" s="181"/>
      <c r="D2" s="181"/>
      <c r="E2" s="181"/>
      <c r="F2" s="181"/>
      <c r="G2" s="181"/>
      <c r="N2" s="45"/>
      <c r="O2" s="45"/>
      <c r="P2" s="45"/>
      <c r="Q2" s="45"/>
      <c r="BG2" s="136"/>
      <c r="BH2" s="136"/>
    </row>
    <row r="3" spans="2:60" ht="24.95" customHeight="1">
      <c r="B3" s="155" t="s">
        <v>143</v>
      </c>
      <c r="C3" s="155"/>
      <c r="D3" s="155"/>
      <c r="E3" s="155"/>
      <c r="F3" s="155"/>
      <c r="G3" s="155"/>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G3" s="136"/>
      <c r="BH3" s="136"/>
    </row>
    <row r="4" spans="2:60" ht="24.95" customHeight="1">
      <c r="B4" s="156" t="s">
        <v>151</v>
      </c>
      <c r="C4" s="156"/>
      <c r="D4" s="156"/>
      <c r="E4" s="156"/>
      <c r="F4" s="156"/>
      <c r="G4" s="156"/>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G4" s="136"/>
      <c r="BH4" s="136"/>
    </row>
    <row r="5" spans="2:60" ht="24.95" customHeight="1">
      <c r="B5" s="179" t="s">
        <v>125</v>
      </c>
      <c r="C5" s="179"/>
      <c r="D5" s="179"/>
      <c r="E5" s="179"/>
      <c r="F5" s="179"/>
      <c r="G5" s="17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row>
    <row r="6" spans="2:60" ht="24.95" customHeight="1">
      <c r="B6" s="172" t="s">
        <v>60</v>
      </c>
      <c r="C6" s="173" t="s">
        <v>61</v>
      </c>
      <c r="D6" s="172">
        <v>2012</v>
      </c>
      <c r="E6" s="172"/>
      <c r="F6" s="172"/>
      <c r="G6" s="172"/>
      <c r="H6" s="174">
        <v>2013</v>
      </c>
      <c r="I6" s="175"/>
      <c r="J6" s="175"/>
      <c r="K6" s="176"/>
      <c r="L6" s="174">
        <v>2014</v>
      </c>
      <c r="M6" s="175"/>
      <c r="N6" s="175"/>
      <c r="O6" s="176"/>
      <c r="P6" s="174">
        <v>2015</v>
      </c>
      <c r="Q6" s="175"/>
      <c r="R6" s="175"/>
      <c r="S6" s="176"/>
      <c r="T6" s="174">
        <v>2016</v>
      </c>
      <c r="U6" s="175"/>
      <c r="V6" s="175"/>
      <c r="W6" s="176"/>
      <c r="X6" s="174">
        <v>2017</v>
      </c>
      <c r="Y6" s="175"/>
      <c r="Z6" s="175"/>
      <c r="AA6" s="176"/>
      <c r="AB6" s="174">
        <v>2018</v>
      </c>
      <c r="AC6" s="175"/>
      <c r="AD6" s="175"/>
      <c r="AE6" s="176"/>
      <c r="AF6" s="174">
        <v>2019</v>
      </c>
      <c r="AG6" s="175"/>
      <c r="AH6" s="175"/>
      <c r="AI6" s="176"/>
      <c r="AJ6" s="174">
        <v>2020</v>
      </c>
      <c r="AK6" s="175"/>
      <c r="AL6" s="175"/>
      <c r="AM6" s="176"/>
      <c r="AN6" s="174">
        <v>2021</v>
      </c>
      <c r="AO6" s="175"/>
      <c r="AP6" s="175"/>
      <c r="AQ6" s="176"/>
      <c r="AR6" s="174">
        <v>2022</v>
      </c>
      <c r="AS6" s="175"/>
      <c r="AT6" s="175"/>
      <c r="AU6" s="176"/>
      <c r="AV6" s="174">
        <v>2023</v>
      </c>
      <c r="AW6" s="175"/>
      <c r="AX6" s="175"/>
      <c r="AY6" s="176"/>
      <c r="AZ6" s="174" t="s">
        <v>138</v>
      </c>
      <c r="BA6" s="175"/>
      <c r="BB6" s="175"/>
      <c r="BC6" s="176"/>
      <c r="BD6" s="174" t="s">
        <v>139</v>
      </c>
      <c r="BE6" s="175"/>
      <c r="BF6" s="175"/>
      <c r="BG6" s="176"/>
      <c r="BH6" s="177" t="s">
        <v>62</v>
      </c>
    </row>
    <row r="7" spans="2:60" ht="24.95" customHeight="1">
      <c r="B7" s="172"/>
      <c r="C7" s="173"/>
      <c r="D7" s="46" t="s">
        <v>63</v>
      </c>
      <c r="E7" s="46" t="s">
        <v>64</v>
      </c>
      <c r="F7" s="46" t="s">
        <v>65</v>
      </c>
      <c r="G7" s="46" t="s">
        <v>66</v>
      </c>
      <c r="H7" s="46" t="s">
        <v>63</v>
      </c>
      <c r="I7" s="46" t="s">
        <v>64</v>
      </c>
      <c r="J7" s="46" t="s">
        <v>65</v>
      </c>
      <c r="K7" s="46" t="s">
        <v>66</v>
      </c>
      <c r="L7" s="46" t="s">
        <v>63</v>
      </c>
      <c r="M7" s="46" t="s">
        <v>64</v>
      </c>
      <c r="N7" s="46" t="s">
        <v>65</v>
      </c>
      <c r="O7" s="46" t="s">
        <v>66</v>
      </c>
      <c r="P7" s="46" t="s">
        <v>63</v>
      </c>
      <c r="Q7" s="46" t="s">
        <v>64</v>
      </c>
      <c r="R7" s="46" t="s">
        <v>65</v>
      </c>
      <c r="S7" s="46" t="s">
        <v>66</v>
      </c>
      <c r="T7" s="46" t="s">
        <v>63</v>
      </c>
      <c r="U7" s="46" t="s">
        <v>64</v>
      </c>
      <c r="V7" s="46" t="s">
        <v>65</v>
      </c>
      <c r="W7" s="46" t="s">
        <v>66</v>
      </c>
      <c r="X7" s="46" t="s">
        <v>63</v>
      </c>
      <c r="Y7" s="46" t="s">
        <v>64</v>
      </c>
      <c r="Z7" s="46" t="s">
        <v>65</v>
      </c>
      <c r="AA7" s="46" t="s">
        <v>66</v>
      </c>
      <c r="AB7" s="46" t="s">
        <v>63</v>
      </c>
      <c r="AC7" s="46" t="s">
        <v>64</v>
      </c>
      <c r="AD7" s="46" t="s">
        <v>65</v>
      </c>
      <c r="AE7" s="46" t="s">
        <v>66</v>
      </c>
      <c r="AF7" s="46" t="s">
        <v>63</v>
      </c>
      <c r="AG7" s="46" t="s">
        <v>64</v>
      </c>
      <c r="AH7" s="46" t="s">
        <v>65</v>
      </c>
      <c r="AI7" s="46" t="s">
        <v>66</v>
      </c>
      <c r="AJ7" s="46" t="s">
        <v>63</v>
      </c>
      <c r="AK7" s="46" t="s">
        <v>64</v>
      </c>
      <c r="AL7" s="46" t="s">
        <v>65</v>
      </c>
      <c r="AM7" s="46" t="s">
        <v>66</v>
      </c>
      <c r="AN7" s="46" t="s">
        <v>63</v>
      </c>
      <c r="AO7" s="46" t="s">
        <v>64</v>
      </c>
      <c r="AP7" s="46" t="s">
        <v>65</v>
      </c>
      <c r="AQ7" s="46" t="s">
        <v>66</v>
      </c>
      <c r="AR7" s="102" t="s">
        <v>63</v>
      </c>
      <c r="AS7" s="102" t="s">
        <v>64</v>
      </c>
      <c r="AT7" s="102" t="s">
        <v>65</v>
      </c>
      <c r="AU7" s="102" t="s">
        <v>66</v>
      </c>
      <c r="AV7" s="46" t="s">
        <v>63</v>
      </c>
      <c r="AW7" s="46" t="s">
        <v>64</v>
      </c>
      <c r="AX7" s="46" t="s">
        <v>65</v>
      </c>
      <c r="AY7" s="46" t="s">
        <v>66</v>
      </c>
      <c r="AZ7" s="46" t="s">
        <v>63</v>
      </c>
      <c r="BA7" s="46" t="s">
        <v>64</v>
      </c>
      <c r="BB7" s="46" t="s">
        <v>65</v>
      </c>
      <c r="BC7" s="46" t="s">
        <v>66</v>
      </c>
      <c r="BD7" s="46" t="s">
        <v>63</v>
      </c>
      <c r="BE7" s="46" t="s">
        <v>64</v>
      </c>
      <c r="BF7" s="46" t="s">
        <v>65</v>
      </c>
      <c r="BG7" s="46" t="s">
        <v>66</v>
      </c>
      <c r="BH7" s="178"/>
    </row>
    <row r="8" spans="2:60" ht="24.95" customHeight="1">
      <c r="B8" s="117"/>
      <c r="C8" s="51" t="s">
        <v>67</v>
      </c>
      <c r="D8" s="128">
        <f>SUM(D9:D17,D19:D20,D22:D24)</f>
        <v>265372.96457093686</v>
      </c>
      <c r="E8" s="118">
        <f t="shared" ref="E8:G8" si="0">SUM(E9:E17,E19:E20,E22:E24)</f>
        <v>270461.41765210248</v>
      </c>
      <c r="F8" s="118">
        <f t="shared" si="0"/>
        <v>277949.43856511102</v>
      </c>
      <c r="G8" s="122">
        <f t="shared" si="0"/>
        <v>267637.27206216048</v>
      </c>
      <c r="H8" s="128">
        <f>SUM(H9:H17,H19:H20,H22:H24)</f>
        <v>277497.9074940487</v>
      </c>
      <c r="I8" s="118">
        <f t="shared" ref="I8:K8" si="1">SUM(I9:I17,I19:I20,I22:I24)</f>
        <v>283992.53600826592</v>
      </c>
      <c r="J8" s="118">
        <f t="shared" si="1"/>
        <v>288251.01718916866</v>
      </c>
      <c r="K8" s="122">
        <f t="shared" si="1"/>
        <v>269531.84406746324</v>
      </c>
      <c r="L8" s="128">
        <f>SUM(L9:L17,L19:L20,L22:L24)</f>
        <v>290160.22759147821</v>
      </c>
      <c r="M8" s="118">
        <f t="shared" ref="M8:O8" si="2">SUM(M9:M17,M19:M20,M22:M24)</f>
        <v>301626.09453331999</v>
      </c>
      <c r="N8" s="118">
        <f t="shared" si="2"/>
        <v>303331.63110443548</v>
      </c>
      <c r="O8" s="122">
        <f t="shared" si="2"/>
        <v>270150.37440665747</v>
      </c>
      <c r="P8" s="128">
        <f>SUM(P9:P17,P19:P20,P22:P24)</f>
        <v>307583.43746496952</v>
      </c>
      <c r="Q8" s="118">
        <f t="shared" ref="Q8:S8" si="3">SUM(Q9:Q17,Q19:Q20,Q22:Q24)</f>
        <v>317130.80010967463</v>
      </c>
      <c r="R8" s="118">
        <f t="shared" si="3"/>
        <v>319771.50776293798</v>
      </c>
      <c r="S8" s="122">
        <f t="shared" si="3"/>
        <v>308147.50174285314</v>
      </c>
      <c r="T8" s="128">
        <f>SUM(T9:T17,T19:T20,T22:T24)</f>
        <v>322026.03148604289</v>
      </c>
      <c r="U8" s="118">
        <f t="shared" ref="U8:W8" si="4">SUM(U9:U17,U19:U20,U22:U24)</f>
        <v>332541.68770003971</v>
      </c>
      <c r="V8" s="118">
        <f t="shared" si="4"/>
        <v>336354.54679355939</v>
      </c>
      <c r="W8" s="122">
        <f t="shared" si="4"/>
        <v>323992.52491197432</v>
      </c>
      <c r="X8" s="128">
        <f>SUM(X9:X17,X19:X20,X22:X24)</f>
        <v>329979.623358374</v>
      </c>
      <c r="Y8" s="118">
        <f t="shared" ref="Y8:AA8" si="5">SUM(Y9:Y17,Y19:Y20,Y22:Y24)</f>
        <v>328593.26243961061</v>
      </c>
      <c r="Z8" s="118">
        <f t="shared" si="5"/>
        <v>328131.85210366698</v>
      </c>
      <c r="AA8" s="122">
        <f t="shared" si="5"/>
        <v>316741.6901134518</v>
      </c>
      <c r="AB8" s="128">
        <f>SUM(AB9:AB17,AB19:AB20,AB22:AB24)</f>
        <v>329945.70299743873</v>
      </c>
      <c r="AC8" s="118">
        <f t="shared" ref="AC8:AE8" si="6">SUM(AC9:AC17,AC19:AC20,AC22:AC24)</f>
        <v>335201.626648465</v>
      </c>
      <c r="AD8" s="118">
        <f t="shared" si="6"/>
        <v>337499.60531090008</v>
      </c>
      <c r="AE8" s="122">
        <f t="shared" si="6"/>
        <v>332117.1653799339</v>
      </c>
      <c r="AF8" s="128">
        <f>SUM(AF9:AF17,AF19:AF20,AF22:AF24)</f>
        <v>338252.58961451601</v>
      </c>
      <c r="AG8" s="118">
        <f t="shared" ref="AG8:AI8" si="7">SUM(AG9:AG17,AG19:AG20,AG22:AG24)</f>
        <v>344387.14322004101</v>
      </c>
      <c r="AH8" s="118">
        <f t="shared" si="7"/>
        <v>342029.02756978112</v>
      </c>
      <c r="AI8" s="122">
        <f t="shared" si="7"/>
        <v>326192.82870401122</v>
      </c>
      <c r="AJ8" s="128">
        <f>SUM(AJ9:AJ17,AJ19:AJ20,AJ22:AJ24)</f>
        <v>328026.91416226636</v>
      </c>
      <c r="AK8" s="118">
        <f t="shared" ref="AK8:AM8" si="8">SUM(AK9:AK17,AK19:AK20,AK22:AK24)</f>
        <v>304059.97472365975</v>
      </c>
      <c r="AL8" s="118">
        <f t="shared" si="8"/>
        <v>299667.19507882063</v>
      </c>
      <c r="AM8" s="122">
        <f t="shared" si="8"/>
        <v>286772.04225333751</v>
      </c>
      <c r="AN8" s="128">
        <f>SUM(AN9:AN17,AN19:AN20,AN22:AN24)</f>
        <v>311792.21143884683</v>
      </c>
      <c r="AO8" s="118">
        <f t="shared" ref="AO8:AQ8" si="9">SUM(AO9:AO17,AO19:AO20,AO22:AO24)</f>
        <v>326725.34710315132</v>
      </c>
      <c r="AP8" s="118">
        <f t="shared" si="9"/>
        <v>324746.34594724001</v>
      </c>
      <c r="AQ8" s="122">
        <f t="shared" si="9"/>
        <v>316471.34272977879</v>
      </c>
      <c r="AR8" s="128">
        <f>SUM(AR9:AR17,AR19:AR20,AR22:AR24)</f>
        <v>340310.04494565219</v>
      </c>
      <c r="AS8" s="118">
        <f t="shared" ref="AS8:AU8" si="10">SUM(AS9:AS17,AS19:AS20,AS22:AS24)</f>
        <v>356534.06199779257</v>
      </c>
      <c r="AT8" s="118">
        <f t="shared" si="10"/>
        <v>356280.18621514644</v>
      </c>
      <c r="AU8" s="122">
        <f t="shared" si="10"/>
        <v>334550.60670977976</v>
      </c>
      <c r="AV8" s="128">
        <f>SUM(AV9:AV17,AV19:AV20,AV22:AV24)</f>
        <v>356139.64331888792</v>
      </c>
      <c r="AW8" s="118">
        <f t="shared" ref="AW8:AY8" si="11">SUM(AW9:AW17,AW19:AW20,AW22:AW24)</f>
        <v>370212.82628084486</v>
      </c>
      <c r="AX8" s="118">
        <f t="shared" si="11"/>
        <v>366141.72137775633</v>
      </c>
      <c r="AY8" s="122">
        <f t="shared" si="11"/>
        <v>348303.1863909883</v>
      </c>
      <c r="AZ8" s="128">
        <f>SUM(AZ9:AZ17,AZ19:AZ20,AZ22:AZ24)</f>
        <v>376202.07351012994</v>
      </c>
      <c r="BA8" s="118">
        <f t="shared" ref="BA8:BC8" si="12">SUM(BA9:BA17,BA19:BA20,BA22:BA24)</f>
        <v>395044.72945710772</v>
      </c>
      <c r="BB8" s="118">
        <f t="shared" si="12"/>
        <v>392284.42143662355</v>
      </c>
      <c r="BC8" s="122">
        <f t="shared" si="12"/>
        <v>374456.12514125503</v>
      </c>
      <c r="BD8" s="128">
        <f>SUM(BD9:BD17,BD19:BD20,BD22:BD24)</f>
        <v>392361.00920248235</v>
      </c>
      <c r="BE8" s="118">
        <f t="shared" ref="BE8:BG8" si="13">SUM(BE9:BE17,BE19:BE20,BE22:BE24)</f>
        <v>411560.97718960699</v>
      </c>
      <c r="BF8" s="118">
        <f t="shared" si="13"/>
        <v>419357.81774000119</v>
      </c>
      <c r="BG8" s="122">
        <f t="shared" si="13"/>
        <v>406740.27653201722</v>
      </c>
      <c r="BH8" s="89" t="s">
        <v>68</v>
      </c>
    </row>
    <row r="9" spans="2:60" ht="24.95" customHeight="1">
      <c r="B9" s="106" t="s">
        <v>69</v>
      </c>
      <c r="C9" s="49" t="s">
        <v>70</v>
      </c>
      <c r="D9" s="127">
        <v>3887.3639534234499</v>
      </c>
      <c r="E9" s="119">
        <v>2433.6859507410622</v>
      </c>
      <c r="F9" s="119">
        <v>789.73550493846051</v>
      </c>
      <c r="G9" s="120">
        <v>1865.7964687272572</v>
      </c>
      <c r="H9" s="121">
        <v>3686.9928286160739</v>
      </c>
      <c r="I9" s="119">
        <v>2477.2165996869371</v>
      </c>
      <c r="J9" s="119">
        <v>876.50377959482842</v>
      </c>
      <c r="K9" s="120">
        <v>1970.5470175095793</v>
      </c>
      <c r="L9" s="121">
        <v>2849.6287354125307</v>
      </c>
      <c r="M9" s="119">
        <v>2204.8395094140233</v>
      </c>
      <c r="N9" s="119">
        <v>1431.7694225925666</v>
      </c>
      <c r="O9" s="120">
        <v>2548.4235872035551</v>
      </c>
      <c r="P9" s="121">
        <v>2702.8389574735634</v>
      </c>
      <c r="Q9" s="119">
        <v>2377.7115008556857</v>
      </c>
      <c r="R9" s="119">
        <v>1947.7259002155217</v>
      </c>
      <c r="S9" s="120">
        <v>1979.8490237608194</v>
      </c>
      <c r="T9" s="121">
        <v>2876.7190532719551</v>
      </c>
      <c r="U9" s="119">
        <v>2431.2853165708266</v>
      </c>
      <c r="V9" s="119">
        <v>1965.5374003160616</v>
      </c>
      <c r="W9" s="120">
        <v>1991.4345539189592</v>
      </c>
      <c r="X9" s="121">
        <v>3004.7610166899649</v>
      </c>
      <c r="Y9" s="119">
        <v>2611.2494093423957</v>
      </c>
      <c r="Z9" s="119">
        <v>2074.4166352712937</v>
      </c>
      <c r="AA9" s="120">
        <v>2077.785013191286</v>
      </c>
      <c r="AB9" s="121">
        <v>3217.260367888628</v>
      </c>
      <c r="AC9" s="119">
        <v>2720.3646462052388</v>
      </c>
      <c r="AD9" s="119">
        <v>2134.8521212978926</v>
      </c>
      <c r="AE9" s="120">
        <v>2146.8764386256275</v>
      </c>
      <c r="AF9" s="121">
        <v>3562.210131398203</v>
      </c>
      <c r="AG9" s="119">
        <v>3062.8027384595262</v>
      </c>
      <c r="AH9" s="119">
        <v>2318.9766248569044</v>
      </c>
      <c r="AI9" s="120">
        <v>2304.0278269755827</v>
      </c>
      <c r="AJ9" s="121">
        <v>3281.9932533010947</v>
      </c>
      <c r="AK9" s="119">
        <v>3013.9361566900902</v>
      </c>
      <c r="AL9" s="119">
        <v>2270.5656031373196</v>
      </c>
      <c r="AM9" s="120">
        <v>2328.5483533492156</v>
      </c>
      <c r="AN9" s="121">
        <v>4587.2806600338427</v>
      </c>
      <c r="AO9" s="119">
        <v>3726.4089344698359</v>
      </c>
      <c r="AP9" s="119">
        <v>2544.1007665016054</v>
      </c>
      <c r="AQ9" s="120">
        <v>2532.3315727216445</v>
      </c>
      <c r="AR9" s="121">
        <v>4402.4389382683239</v>
      </c>
      <c r="AS9" s="119">
        <v>3542.603225004651</v>
      </c>
      <c r="AT9" s="119">
        <v>2394.4001438300311</v>
      </c>
      <c r="AU9" s="120">
        <v>2304.4017366893945</v>
      </c>
      <c r="AV9" s="121">
        <v>4445.3478580258843</v>
      </c>
      <c r="AW9" s="119">
        <v>3556.2910141284005</v>
      </c>
      <c r="AX9" s="119">
        <v>2456.5574132516231</v>
      </c>
      <c r="AY9" s="120">
        <v>2331.3843702354393</v>
      </c>
      <c r="AZ9" s="121">
        <v>4515.7930852118598</v>
      </c>
      <c r="BA9" s="119">
        <v>3687.625901547005</v>
      </c>
      <c r="BB9" s="119">
        <v>2610.905615158325</v>
      </c>
      <c r="BC9" s="120">
        <v>2421.1732941189966</v>
      </c>
      <c r="BD9" s="121">
        <v>4388.801266744852</v>
      </c>
      <c r="BE9" s="119">
        <v>3702.5149719695864</v>
      </c>
      <c r="BF9" s="119">
        <v>2666.9298912718432</v>
      </c>
      <c r="BG9" s="120">
        <v>2409.1198059617604</v>
      </c>
      <c r="BH9" s="90" t="s">
        <v>71</v>
      </c>
    </row>
    <row r="10" spans="2:60" ht="36.75" customHeight="1">
      <c r="B10" s="106" t="s">
        <v>72</v>
      </c>
      <c r="C10" s="49" t="s">
        <v>73</v>
      </c>
      <c r="D10" s="127">
        <v>93015.550620727532</v>
      </c>
      <c r="E10" s="119">
        <v>94532.277498934214</v>
      </c>
      <c r="F10" s="119">
        <v>100287.91618904455</v>
      </c>
      <c r="G10" s="120">
        <v>98160.540570160141</v>
      </c>
      <c r="H10" s="121">
        <v>99807.26136638051</v>
      </c>
      <c r="I10" s="119">
        <v>99484.446955959327</v>
      </c>
      <c r="J10" s="119">
        <v>103813.82176233528</v>
      </c>
      <c r="K10" s="120">
        <v>95302.35662946981</v>
      </c>
      <c r="L10" s="121">
        <v>103574.48284504871</v>
      </c>
      <c r="M10" s="119">
        <v>106189.64417328048</v>
      </c>
      <c r="N10" s="119">
        <v>107721.77987813932</v>
      </c>
      <c r="O10" s="120">
        <v>79462.000630957351</v>
      </c>
      <c r="P10" s="121">
        <v>105281.87299215313</v>
      </c>
      <c r="Q10" s="119">
        <v>107540.50696226701</v>
      </c>
      <c r="R10" s="119">
        <v>111480.5963641027</v>
      </c>
      <c r="S10" s="120">
        <v>108905.21253735331</v>
      </c>
      <c r="T10" s="121">
        <v>108011.72085054535</v>
      </c>
      <c r="U10" s="119">
        <v>110472.60574331772</v>
      </c>
      <c r="V10" s="119">
        <v>117216.29362078075</v>
      </c>
      <c r="W10" s="120">
        <v>115076.231076803</v>
      </c>
      <c r="X10" s="121">
        <v>104724.5100784181</v>
      </c>
      <c r="Y10" s="119">
        <v>102894.31616938043</v>
      </c>
      <c r="Z10" s="119">
        <v>106789.34906897346</v>
      </c>
      <c r="AA10" s="120">
        <v>105484.42704365088</v>
      </c>
      <c r="AB10" s="121">
        <v>103036.93606695051</v>
      </c>
      <c r="AC10" s="119">
        <v>104929.90352847795</v>
      </c>
      <c r="AD10" s="119">
        <v>111699.94525406905</v>
      </c>
      <c r="AE10" s="120">
        <v>119934.28856899185</v>
      </c>
      <c r="AF10" s="121">
        <v>103859.01472526744</v>
      </c>
      <c r="AG10" s="119">
        <v>105269.95210729919</v>
      </c>
      <c r="AH10" s="119">
        <v>110348.13049523626</v>
      </c>
      <c r="AI10" s="120">
        <v>107174.8117789657</v>
      </c>
      <c r="AJ10" s="121">
        <v>109483.7681668677</v>
      </c>
      <c r="AK10" s="119">
        <v>105064.10451533685</v>
      </c>
      <c r="AL10" s="119">
        <v>99586.126287674502</v>
      </c>
      <c r="AM10" s="120">
        <v>96300.571076257867</v>
      </c>
      <c r="AN10" s="121">
        <v>97509.550655840314</v>
      </c>
      <c r="AO10" s="119">
        <v>99717.291232969117</v>
      </c>
      <c r="AP10" s="119">
        <v>105202.4722070413</v>
      </c>
      <c r="AQ10" s="120">
        <v>104889.18802734461</v>
      </c>
      <c r="AR10" s="121">
        <v>103602.0038424385</v>
      </c>
      <c r="AS10" s="119">
        <v>111255.96869488017</v>
      </c>
      <c r="AT10" s="119">
        <v>117613.41050677167</v>
      </c>
      <c r="AU10" s="120">
        <v>111029.32687992242</v>
      </c>
      <c r="AV10" s="121">
        <v>104979.81617889083</v>
      </c>
      <c r="AW10" s="119">
        <v>105503.46653346435</v>
      </c>
      <c r="AX10" s="119">
        <v>110959.49265298275</v>
      </c>
      <c r="AY10" s="120">
        <v>108575.55659841154</v>
      </c>
      <c r="AZ10" s="121">
        <v>103705.46172869754</v>
      </c>
      <c r="BA10" s="119">
        <v>105926.84001308009</v>
      </c>
      <c r="BB10" s="119">
        <v>113234.71924409646</v>
      </c>
      <c r="BC10" s="120">
        <v>109887.69866932808</v>
      </c>
      <c r="BD10" s="121">
        <v>103600.06939661312</v>
      </c>
      <c r="BE10" s="119">
        <v>105893.27098257386</v>
      </c>
      <c r="BF10" s="119">
        <v>121189.84937139669</v>
      </c>
      <c r="BG10" s="120">
        <v>120735.55652976125</v>
      </c>
      <c r="BH10" s="90" t="s">
        <v>74</v>
      </c>
    </row>
    <row r="11" spans="2:60" ht="24.95" customHeight="1">
      <c r="B11" s="106" t="s">
        <v>75</v>
      </c>
      <c r="C11" s="49" t="s">
        <v>76</v>
      </c>
      <c r="D11" s="127">
        <v>25059.083339323526</v>
      </c>
      <c r="E11" s="119">
        <v>24661.680278883905</v>
      </c>
      <c r="F11" s="119">
        <v>26245.909218741428</v>
      </c>
      <c r="G11" s="120">
        <v>26829.172509843713</v>
      </c>
      <c r="H11" s="121">
        <v>25359.694083699749</v>
      </c>
      <c r="I11" s="119">
        <v>28791.063257611939</v>
      </c>
      <c r="J11" s="119">
        <v>27662.782036054163</v>
      </c>
      <c r="K11" s="120">
        <v>26303.248265470625</v>
      </c>
      <c r="L11" s="121">
        <v>26276.994787625019</v>
      </c>
      <c r="M11" s="119">
        <v>29706.16160716414</v>
      </c>
      <c r="N11" s="119">
        <v>27438.442690429121</v>
      </c>
      <c r="O11" s="120">
        <v>27578.72490633123</v>
      </c>
      <c r="P11" s="121">
        <v>31065.920566992645</v>
      </c>
      <c r="Q11" s="119">
        <v>34175.501743952678</v>
      </c>
      <c r="R11" s="119">
        <v>33092.029493379188</v>
      </c>
      <c r="S11" s="120">
        <v>33778.667953921038</v>
      </c>
      <c r="T11" s="121">
        <v>35867.953724832245</v>
      </c>
      <c r="U11" s="119">
        <v>39156.086967613694</v>
      </c>
      <c r="V11" s="119">
        <v>37572.661154102992</v>
      </c>
      <c r="W11" s="120">
        <v>36854.987875458006</v>
      </c>
      <c r="X11" s="121">
        <v>36144.845979257938</v>
      </c>
      <c r="Y11" s="119">
        <v>39340.986697215892</v>
      </c>
      <c r="Z11" s="119">
        <v>35986.645665286167</v>
      </c>
      <c r="AA11" s="120">
        <v>36329.021557798238</v>
      </c>
      <c r="AB11" s="121">
        <v>36255.402207623738</v>
      </c>
      <c r="AC11" s="119">
        <v>40250.714442887052</v>
      </c>
      <c r="AD11" s="119">
        <v>37922.274017424919</v>
      </c>
      <c r="AE11" s="120">
        <v>36349.48224546681</v>
      </c>
      <c r="AF11" s="121">
        <v>38898.893209625538</v>
      </c>
      <c r="AG11" s="119">
        <v>43366.953671682139</v>
      </c>
      <c r="AH11" s="119">
        <v>38563.912935373766</v>
      </c>
      <c r="AI11" s="120">
        <v>37749.843584394046</v>
      </c>
      <c r="AJ11" s="121">
        <v>32881.629687938032</v>
      </c>
      <c r="AK11" s="119">
        <v>35746.525205535108</v>
      </c>
      <c r="AL11" s="119">
        <v>33696.864357412895</v>
      </c>
      <c r="AM11" s="120">
        <v>31651.3742319429</v>
      </c>
      <c r="AN11" s="121">
        <v>35946.437934182359</v>
      </c>
      <c r="AO11" s="119">
        <v>41564.45502508268</v>
      </c>
      <c r="AP11" s="119">
        <v>38758.40516391721</v>
      </c>
      <c r="AQ11" s="120">
        <v>36058.77972721633</v>
      </c>
      <c r="AR11" s="121">
        <v>41911.817040404996</v>
      </c>
      <c r="AS11" s="119">
        <v>45312.335873566619</v>
      </c>
      <c r="AT11" s="119">
        <v>44705.747274630223</v>
      </c>
      <c r="AU11" s="120">
        <v>37210.3324578553</v>
      </c>
      <c r="AV11" s="121">
        <v>42492.27866465268</v>
      </c>
      <c r="AW11" s="119">
        <v>47768.818277177976</v>
      </c>
      <c r="AX11" s="119">
        <v>46030.254971017508</v>
      </c>
      <c r="AY11" s="120">
        <v>39450.135069591277</v>
      </c>
      <c r="AZ11" s="121">
        <v>44331.010300292081</v>
      </c>
      <c r="BA11" s="119">
        <v>49933.915172105408</v>
      </c>
      <c r="BB11" s="119">
        <v>48354.145797203921</v>
      </c>
      <c r="BC11" s="120">
        <v>41039.226790196233</v>
      </c>
      <c r="BD11" s="121">
        <v>45932.391878470291</v>
      </c>
      <c r="BE11" s="119">
        <v>51187.204181673806</v>
      </c>
      <c r="BF11" s="119">
        <v>49575.260732910843</v>
      </c>
      <c r="BG11" s="120">
        <v>43437.750156999005</v>
      </c>
      <c r="BH11" s="90" t="s">
        <v>77</v>
      </c>
    </row>
    <row r="12" spans="2:60" ht="24.95" customHeight="1">
      <c r="B12" s="106" t="s">
        <v>78</v>
      </c>
      <c r="C12" s="49" t="s">
        <v>79</v>
      </c>
      <c r="D12" s="127">
        <v>6489.3566818429017</v>
      </c>
      <c r="E12" s="119">
        <v>8453.4975028977333</v>
      </c>
      <c r="F12" s="119">
        <v>9919.1057728852229</v>
      </c>
      <c r="G12" s="120">
        <v>7901.2770600086706</v>
      </c>
      <c r="H12" s="121">
        <v>7030.6110256802003</v>
      </c>
      <c r="I12" s="119">
        <v>8812.201509002336</v>
      </c>
      <c r="J12" s="119">
        <v>10314.158748621905</v>
      </c>
      <c r="K12" s="120">
        <v>7940.7197955444899</v>
      </c>
      <c r="L12" s="121">
        <v>7771.371680484026</v>
      </c>
      <c r="M12" s="119">
        <v>9082.6663620702147</v>
      </c>
      <c r="N12" s="119">
        <v>10220.690129097431</v>
      </c>
      <c r="O12" s="120">
        <v>9957.9316115524489</v>
      </c>
      <c r="P12" s="121">
        <v>6093.5480688059997</v>
      </c>
      <c r="Q12" s="119">
        <v>6888.502825988031</v>
      </c>
      <c r="R12" s="119">
        <v>7467.0641365917663</v>
      </c>
      <c r="S12" s="120">
        <v>6690.4949672848579</v>
      </c>
      <c r="T12" s="121">
        <v>7028.4912864884545</v>
      </c>
      <c r="U12" s="119">
        <v>7678.0206156629656</v>
      </c>
      <c r="V12" s="119">
        <v>8585.7746602878233</v>
      </c>
      <c r="W12" s="120">
        <v>7823.0888295000359</v>
      </c>
      <c r="X12" s="121">
        <v>8039.9314445415957</v>
      </c>
      <c r="Y12" s="119">
        <v>9106.7311831796487</v>
      </c>
      <c r="Z12" s="119">
        <v>9629.0285121881134</v>
      </c>
      <c r="AA12" s="120">
        <v>8263.8083539507552</v>
      </c>
      <c r="AB12" s="121">
        <v>8017.4150760206167</v>
      </c>
      <c r="AC12" s="119">
        <v>9132.6928490601531</v>
      </c>
      <c r="AD12" s="119">
        <v>9994.9875890290186</v>
      </c>
      <c r="AE12" s="120">
        <v>8559.982577602108</v>
      </c>
      <c r="AF12" s="121">
        <v>8888.9408987817278</v>
      </c>
      <c r="AG12" s="119">
        <v>9712.6201963937456</v>
      </c>
      <c r="AH12" s="119">
        <v>11122.744757907612</v>
      </c>
      <c r="AI12" s="120">
        <v>9050.9431470284399</v>
      </c>
      <c r="AJ12" s="121">
        <v>8218.7103575432993</v>
      </c>
      <c r="AK12" s="119">
        <v>8795.5083527846473</v>
      </c>
      <c r="AL12" s="119">
        <v>9624.9298542416745</v>
      </c>
      <c r="AM12" s="120">
        <v>7854.9337525838964</v>
      </c>
      <c r="AN12" s="121">
        <v>8580.7992987308862</v>
      </c>
      <c r="AO12" s="119">
        <v>10215.105398644815</v>
      </c>
      <c r="AP12" s="119">
        <v>10216.273595676441</v>
      </c>
      <c r="AQ12" s="120">
        <v>9525.757322178617</v>
      </c>
      <c r="AR12" s="121">
        <v>10002.375294044514</v>
      </c>
      <c r="AS12" s="119">
        <v>11076.69935890048</v>
      </c>
      <c r="AT12" s="119">
        <v>11227.110917404183</v>
      </c>
      <c r="AU12" s="120">
        <v>9206.5845038424886</v>
      </c>
      <c r="AV12" s="121">
        <v>10301.897419156156</v>
      </c>
      <c r="AW12" s="119">
        <v>11858.344730043236</v>
      </c>
      <c r="AX12" s="119">
        <v>12061.625490776067</v>
      </c>
      <c r="AY12" s="120">
        <v>9848.4240084832309</v>
      </c>
      <c r="AZ12" s="121">
        <v>10421.76191056298</v>
      </c>
      <c r="BA12" s="119">
        <v>11887.593295412491</v>
      </c>
      <c r="BB12" s="119">
        <v>11920.928176476056</v>
      </c>
      <c r="BC12" s="120">
        <v>10012.307822849396</v>
      </c>
      <c r="BD12" s="121">
        <v>10609.04770429945</v>
      </c>
      <c r="BE12" s="119">
        <v>12395.212794073101</v>
      </c>
      <c r="BF12" s="119">
        <v>12424.089025056452</v>
      </c>
      <c r="BG12" s="120">
        <v>10347.346834388129</v>
      </c>
      <c r="BH12" s="90" t="s">
        <v>80</v>
      </c>
    </row>
    <row r="13" spans="2:60" ht="24.95" customHeight="1">
      <c r="B13" s="106" t="s">
        <v>81</v>
      </c>
      <c r="C13" s="49" t="s">
        <v>82</v>
      </c>
      <c r="D13" s="127">
        <v>32500.455781366385</v>
      </c>
      <c r="E13" s="119">
        <v>30587.836946692634</v>
      </c>
      <c r="F13" s="119">
        <v>29074.123580523392</v>
      </c>
      <c r="G13" s="120">
        <v>27688.540467473638</v>
      </c>
      <c r="H13" s="121">
        <v>29922.578129209061</v>
      </c>
      <c r="I13" s="119">
        <v>29450.863568819994</v>
      </c>
      <c r="J13" s="119">
        <v>29847.689702156666</v>
      </c>
      <c r="K13" s="120">
        <v>30540.206237300539</v>
      </c>
      <c r="L13" s="121">
        <v>31513.494418197675</v>
      </c>
      <c r="M13" s="119">
        <v>31259.595738966247</v>
      </c>
      <c r="N13" s="119">
        <v>31067.131698032557</v>
      </c>
      <c r="O13" s="120">
        <v>30760.828185983592</v>
      </c>
      <c r="P13" s="121">
        <v>34062.659379827441</v>
      </c>
      <c r="Q13" s="119">
        <v>33094.050441711763</v>
      </c>
      <c r="R13" s="119">
        <v>32945.297134419459</v>
      </c>
      <c r="S13" s="120">
        <v>32747.392093864768</v>
      </c>
      <c r="T13" s="121">
        <v>34706.094004819941</v>
      </c>
      <c r="U13" s="119">
        <v>33922.139435389712</v>
      </c>
      <c r="V13" s="119">
        <v>32988.816195725187</v>
      </c>
      <c r="W13" s="120">
        <v>31296.393524908472</v>
      </c>
      <c r="X13" s="121">
        <v>34309.42123306451</v>
      </c>
      <c r="Y13" s="119">
        <v>33217.904357551161</v>
      </c>
      <c r="Z13" s="119">
        <v>33089.284241672343</v>
      </c>
      <c r="AA13" s="120">
        <v>31829.598193705653</v>
      </c>
      <c r="AB13" s="121">
        <v>36167.055083584441</v>
      </c>
      <c r="AC13" s="119">
        <v>34223.864840807168</v>
      </c>
      <c r="AD13" s="119">
        <v>33218.515870606425</v>
      </c>
      <c r="AE13" s="120">
        <v>31983.05433540477</v>
      </c>
      <c r="AF13" s="121">
        <v>35711.936423881365</v>
      </c>
      <c r="AG13" s="119">
        <v>33429.202786478345</v>
      </c>
      <c r="AH13" s="119">
        <v>32746.051907620458</v>
      </c>
      <c r="AI13" s="120">
        <v>32035.099093779994</v>
      </c>
      <c r="AJ13" s="121">
        <v>33930.281358178174</v>
      </c>
      <c r="AK13" s="119">
        <v>30857.451607605537</v>
      </c>
      <c r="AL13" s="119">
        <v>29548.793658914135</v>
      </c>
      <c r="AM13" s="120">
        <v>28359.953321486086</v>
      </c>
      <c r="AN13" s="121">
        <v>33584.825847122622</v>
      </c>
      <c r="AO13" s="119">
        <v>31652.67098447336</v>
      </c>
      <c r="AP13" s="119">
        <v>31772.441361424175</v>
      </c>
      <c r="AQ13" s="120">
        <v>29642.088389392607</v>
      </c>
      <c r="AR13" s="121">
        <v>34326.204734549043</v>
      </c>
      <c r="AS13" s="119">
        <v>32645.967038785897</v>
      </c>
      <c r="AT13" s="119">
        <v>34042.95150300808</v>
      </c>
      <c r="AU13" s="120">
        <v>32610.672739578833</v>
      </c>
      <c r="AV13" s="121">
        <v>36959.088555989205</v>
      </c>
      <c r="AW13" s="119">
        <v>36211.457734851669</v>
      </c>
      <c r="AX13" s="119">
        <v>36701.571049615704</v>
      </c>
      <c r="AY13" s="120">
        <v>35290.7124372252</v>
      </c>
      <c r="AZ13" s="121">
        <v>43173.870207319582</v>
      </c>
      <c r="BA13" s="119">
        <v>43198.626977756801</v>
      </c>
      <c r="BB13" s="119">
        <v>43346.877623296867</v>
      </c>
      <c r="BC13" s="120">
        <v>42546.409611401556</v>
      </c>
      <c r="BD13" s="121">
        <v>47090.299887546622</v>
      </c>
      <c r="BE13" s="119">
        <v>47523.543684146323</v>
      </c>
      <c r="BF13" s="119">
        <v>48451.31667905581</v>
      </c>
      <c r="BG13" s="120">
        <v>48244.018841358942</v>
      </c>
      <c r="BH13" s="90" t="s">
        <v>83</v>
      </c>
    </row>
    <row r="14" spans="2:60" ht="36" customHeight="1">
      <c r="B14" s="106" t="s">
        <v>84</v>
      </c>
      <c r="C14" s="49" t="s">
        <v>85</v>
      </c>
      <c r="D14" s="127">
        <v>35893.128192010401</v>
      </c>
      <c r="E14" s="119">
        <v>38989.206253360608</v>
      </c>
      <c r="F14" s="119">
        <v>39642.275993879768</v>
      </c>
      <c r="G14" s="120">
        <v>38626.461706607741</v>
      </c>
      <c r="H14" s="121">
        <v>38879.584604449119</v>
      </c>
      <c r="I14" s="119">
        <v>42101.414959030531</v>
      </c>
      <c r="J14" s="119">
        <v>41322.594758036343</v>
      </c>
      <c r="K14" s="120">
        <v>40962.11047187465</v>
      </c>
      <c r="L14" s="121">
        <v>40622.160141553046</v>
      </c>
      <c r="M14" s="119">
        <v>43324.105606141406</v>
      </c>
      <c r="N14" s="119">
        <v>43188.533315823173</v>
      </c>
      <c r="O14" s="120">
        <v>44378.166747278767</v>
      </c>
      <c r="P14" s="121">
        <v>45996.577908990817</v>
      </c>
      <c r="Q14" s="119">
        <v>50142.519387465116</v>
      </c>
      <c r="R14" s="119">
        <v>48375.740069526757</v>
      </c>
      <c r="S14" s="120">
        <v>48944.580952283861</v>
      </c>
      <c r="T14" s="121">
        <v>46465.631259932932</v>
      </c>
      <c r="U14" s="119">
        <v>51876.708791777593</v>
      </c>
      <c r="V14" s="119">
        <v>48105.87471440497</v>
      </c>
      <c r="W14" s="120">
        <v>49601.246320969454</v>
      </c>
      <c r="X14" s="121">
        <v>48818.258680673047</v>
      </c>
      <c r="Y14" s="119">
        <v>50431.27198014145</v>
      </c>
      <c r="Z14" s="119">
        <v>49889.915785979982</v>
      </c>
      <c r="AA14" s="120">
        <v>48829.670533977827</v>
      </c>
      <c r="AB14" s="121">
        <v>47328.999707116702</v>
      </c>
      <c r="AC14" s="119">
        <v>52398.27488418849</v>
      </c>
      <c r="AD14" s="119">
        <v>51353.726171777744</v>
      </c>
      <c r="AE14" s="120">
        <v>50473.141886429272</v>
      </c>
      <c r="AF14" s="121">
        <v>49839.637640142253</v>
      </c>
      <c r="AG14" s="119">
        <v>54292.142467587277</v>
      </c>
      <c r="AH14" s="119">
        <v>52942.968503420576</v>
      </c>
      <c r="AI14" s="120">
        <v>51802.903852150543</v>
      </c>
      <c r="AJ14" s="121">
        <v>44941.255874531758</v>
      </c>
      <c r="AK14" s="119">
        <v>44400.38887750687</v>
      </c>
      <c r="AL14" s="119">
        <v>46681.72411393292</v>
      </c>
      <c r="AM14" s="120">
        <v>46540.306131556295</v>
      </c>
      <c r="AN14" s="121">
        <v>45345.685619370881</v>
      </c>
      <c r="AO14" s="119">
        <v>51566.967258843171</v>
      </c>
      <c r="AP14" s="119">
        <v>49452.128494628625</v>
      </c>
      <c r="AQ14" s="120">
        <v>49581.059622843924</v>
      </c>
      <c r="AR14" s="121">
        <v>48375.230112171063</v>
      </c>
      <c r="AS14" s="119">
        <v>53609.947745351194</v>
      </c>
      <c r="AT14" s="119">
        <v>50823.236538651327</v>
      </c>
      <c r="AU14" s="120">
        <v>51035.237367728841</v>
      </c>
      <c r="AV14" s="121">
        <v>52333.987017192936</v>
      </c>
      <c r="AW14" s="119">
        <v>57045.032206933844</v>
      </c>
      <c r="AX14" s="119">
        <v>54227.657754260872</v>
      </c>
      <c r="AY14" s="120">
        <v>54246.364359641331</v>
      </c>
      <c r="AZ14" s="121">
        <v>55779.043978566755</v>
      </c>
      <c r="BA14" s="119">
        <v>60988.395379715861</v>
      </c>
      <c r="BB14" s="119">
        <v>58305.828503280696</v>
      </c>
      <c r="BC14" s="120">
        <v>59002.056854588984</v>
      </c>
      <c r="BD14" s="121">
        <v>59335.859744838664</v>
      </c>
      <c r="BE14" s="119">
        <v>64937.214828251577</v>
      </c>
      <c r="BF14" s="119">
        <v>62226.782755529355</v>
      </c>
      <c r="BG14" s="120">
        <v>63709.700217222184</v>
      </c>
      <c r="BH14" s="90" t="s">
        <v>86</v>
      </c>
    </row>
    <row r="15" spans="2:60" ht="24.95" customHeight="1">
      <c r="B15" s="106" t="s">
        <v>87</v>
      </c>
      <c r="C15" s="49" t="s">
        <v>88</v>
      </c>
      <c r="D15" s="127">
        <v>16936.190725367636</v>
      </c>
      <c r="E15" s="119">
        <v>18103.444502403621</v>
      </c>
      <c r="F15" s="119">
        <v>20684.142306043213</v>
      </c>
      <c r="G15" s="120">
        <v>15465.544304606601</v>
      </c>
      <c r="H15" s="121">
        <v>17957.279453466366</v>
      </c>
      <c r="I15" s="119">
        <v>17917.519327260223</v>
      </c>
      <c r="J15" s="119">
        <v>21515.164035769165</v>
      </c>
      <c r="K15" s="120">
        <v>15237.27067211653</v>
      </c>
      <c r="L15" s="121">
        <v>20546.874816750165</v>
      </c>
      <c r="M15" s="119">
        <v>21016.62406162265</v>
      </c>
      <c r="N15" s="119">
        <v>24004.449240080248</v>
      </c>
      <c r="O15" s="120">
        <v>17685.258116359997</v>
      </c>
      <c r="P15" s="121">
        <v>20310.608642508647</v>
      </c>
      <c r="Q15" s="119">
        <v>20280.907363918737</v>
      </c>
      <c r="R15" s="119">
        <v>22466.623324396071</v>
      </c>
      <c r="S15" s="120">
        <v>16383.97602816733</v>
      </c>
      <c r="T15" s="121">
        <v>20526.22650048538</v>
      </c>
      <c r="U15" s="119">
        <v>20318.083941273515</v>
      </c>
      <c r="V15" s="119">
        <v>23624.737515662855</v>
      </c>
      <c r="W15" s="120">
        <v>16541.59304457299</v>
      </c>
      <c r="X15" s="121">
        <v>23731.267302841708</v>
      </c>
      <c r="Y15" s="119">
        <v>20951.117957080438</v>
      </c>
      <c r="Z15" s="119">
        <v>21950.02482202604</v>
      </c>
      <c r="AA15" s="120">
        <v>16564.043506896422</v>
      </c>
      <c r="AB15" s="121">
        <v>24093.815553400062</v>
      </c>
      <c r="AC15" s="119">
        <v>21387.488572689421</v>
      </c>
      <c r="AD15" s="119">
        <v>22813.032031361778</v>
      </c>
      <c r="AE15" s="120">
        <v>16842.054923680662</v>
      </c>
      <c r="AF15" s="121">
        <v>24036.700196168418</v>
      </c>
      <c r="AG15" s="119">
        <v>23401.604677705527</v>
      </c>
      <c r="AH15" s="119">
        <v>23903.55867457467</v>
      </c>
      <c r="AI15" s="120">
        <v>17608.326113604751</v>
      </c>
      <c r="AJ15" s="121">
        <v>22150.977447954599</v>
      </c>
      <c r="AK15" s="119">
        <v>12460.129174789294</v>
      </c>
      <c r="AL15" s="119">
        <v>13406.491410796423</v>
      </c>
      <c r="AM15" s="120">
        <v>10142.018292461384</v>
      </c>
      <c r="AN15" s="121">
        <v>15714.234955925382</v>
      </c>
      <c r="AO15" s="119">
        <v>17485.446229360765</v>
      </c>
      <c r="AP15" s="119">
        <v>16187.613019089807</v>
      </c>
      <c r="AQ15" s="120">
        <v>14488.490580774494</v>
      </c>
      <c r="AR15" s="121">
        <v>19976.122646659733</v>
      </c>
      <c r="AS15" s="119">
        <v>20638.523921119169</v>
      </c>
      <c r="AT15" s="119">
        <v>17857.036990931352</v>
      </c>
      <c r="AU15" s="120">
        <v>16847.937145938413</v>
      </c>
      <c r="AV15" s="121">
        <v>22472.520681430218</v>
      </c>
      <c r="AW15" s="119">
        <v>23215.314252645301</v>
      </c>
      <c r="AX15" s="119">
        <v>20555.32758892472</v>
      </c>
      <c r="AY15" s="120">
        <v>18534.135140513823</v>
      </c>
      <c r="AZ15" s="121">
        <v>25880.425484295483</v>
      </c>
      <c r="BA15" s="119">
        <v>27055.121400434866</v>
      </c>
      <c r="BB15" s="119">
        <v>23248.247463601601</v>
      </c>
      <c r="BC15" s="120">
        <v>21453.443380646298</v>
      </c>
      <c r="BD15" s="121">
        <v>27376.839736012473</v>
      </c>
      <c r="BE15" s="119">
        <v>28487.414523504383</v>
      </c>
      <c r="BF15" s="119">
        <v>25594.369076377297</v>
      </c>
      <c r="BG15" s="120">
        <v>23824.165524862456</v>
      </c>
      <c r="BH15" s="90" t="s">
        <v>89</v>
      </c>
    </row>
    <row r="16" spans="2:60" ht="24.95" customHeight="1">
      <c r="B16" s="106" t="s">
        <v>90</v>
      </c>
      <c r="C16" s="49" t="s">
        <v>91</v>
      </c>
      <c r="D16" s="127">
        <v>5646.9311107279382</v>
      </c>
      <c r="E16" s="119">
        <v>5512.6036386709411</v>
      </c>
      <c r="F16" s="119">
        <v>4608.8691838463546</v>
      </c>
      <c r="G16" s="120">
        <v>5929.5595923469482</v>
      </c>
      <c r="H16" s="121">
        <v>5844.2660616294907</v>
      </c>
      <c r="I16" s="119">
        <v>5355.9573312523353</v>
      </c>
      <c r="J16" s="119">
        <v>4697.2158949473442</v>
      </c>
      <c r="K16" s="120">
        <v>6173.3665597549261</v>
      </c>
      <c r="L16" s="121">
        <v>6367.011722421068</v>
      </c>
      <c r="M16" s="119">
        <v>5871.0281114177815</v>
      </c>
      <c r="N16" s="119">
        <v>4990.8022203876317</v>
      </c>
      <c r="O16" s="120">
        <v>6611.6715800721668</v>
      </c>
      <c r="P16" s="121">
        <v>6920.8015954978073</v>
      </c>
      <c r="Q16" s="119">
        <v>6314.134326980984</v>
      </c>
      <c r="R16" s="119">
        <v>6243.0261703875067</v>
      </c>
      <c r="S16" s="120">
        <v>7076.2113683011903</v>
      </c>
      <c r="T16" s="121">
        <v>7677.2080489319833</v>
      </c>
      <c r="U16" s="119">
        <v>6820.1768028540428</v>
      </c>
      <c r="V16" s="119">
        <v>6661.2929937573426</v>
      </c>
      <c r="W16" s="120">
        <v>7304.8419980267699</v>
      </c>
      <c r="X16" s="121">
        <v>8564.3375099759614</v>
      </c>
      <c r="Y16" s="119">
        <v>7039.9620008388538</v>
      </c>
      <c r="Z16" s="119">
        <v>7272.8782616236476</v>
      </c>
      <c r="AA16" s="120">
        <v>8016.1620003959406</v>
      </c>
      <c r="AB16" s="121">
        <v>8851.1320986930077</v>
      </c>
      <c r="AC16" s="119">
        <v>7061.7520737381474</v>
      </c>
      <c r="AD16" s="119">
        <v>7015.3729900145809</v>
      </c>
      <c r="AE16" s="120">
        <v>7973.3354640576053</v>
      </c>
      <c r="AF16" s="121">
        <v>9113.8008447921766</v>
      </c>
      <c r="AG16" s="119">
        <v>7544.359506580251</v>
      </c>
      <c r="AH16" s="119">
        <v>7377.3197164256617</v>
      </c>
      <c r="AI16" s="120">
        <v>8306.6456477941883</v>
      </c>
      <c r="AJ16" s="121">
        <v>7654.8396761549757</v>
      </c>
      <c r="AK16" s="119">
        <v>3617.1056194013595</v>
      </c>
      <c r="AL16" s="119">
        <v>4860.6893189283128</v>
      </c>
      <c r="AM16" s="120">
        <v>6285.1271799847455</v>
      </c>
      <c r="AN16" s="121">
        <v>6148.4362061110523</v>
      </c>
      <c r="AO16" s="119">
        <v>5398.1245519861259</v>
      </c>
      <c r="AP16" s="119">
        <v>5650.4269865557253</v>
      </c>
      <c r="AQ16" s="120">
        <v>7826.3680999815551</v>
      </c>
      <c r="AR16" s="121">
        <v>7828.8919342650697</v>
      </c>
      <c r="AS16" s="119">
        <v>6276.0481667551194</v>
      </c>
      <c r="AT16" s="119">
        <v>6188.1145373714135</v>
      </c>
      <c r="AU16" s="120">
        <v>8038.0387244833928</v>
      </c>
      <c r="AV16" s="121">
        <v>8153.8184576602771</v>
      </c>
      <c r="AW16" s="119">
        <v>6714.3590670991844</v>
      </c>
      <c r="AX16" s="119">
        <v>6661.9425084785344</v>
      </c>
      <c r="AY16" s="120">
        <v>8350.1947133514768</v>
      </c>
      <c r="AZ16" s="121">
        <v>8883.2904333242623</v>
      </c>
      <c r="BA16" s="119">
        <v>7332.0630298381429</v>
      </c>
      <c r="BB16" s="119">
        <v>7212.1953797697488</v>
      </c>
      <c r="BC16" s="120">
        <v>9279.2179741893724</v>
      </c>
      <c r="BD16" s="121">
        <v>9307.0134350141561</v>
      </c>
      <c r="BE16" s="119">
        <v>7883.0968477658962</v>
      </c>
      <c r="BF16" s="119">
        <v>7594.4588840294591</v>
      </c>
      <c r="BG16" s="120">
        <v>9726.5599435225486</v>
      </c>
      <c r="BH16" s="90" t="s">
        <v>92</v>
      </c>
    </row>
    <row r="17" spans="2:60" ht="24.95" customHeight="1">
      <c r="B17" s="106" t="s">
        <v>93</v>
      </c>
      <c r="C17" s="49" t="s">
        <v>94</v>
      </c>
      <c r="D17" s="127">
        <v>8114.6236050749067</v>
      </c>
      <c r="E17" s="119">
        <v>8143.2683752813564</v>
      </c>
      <c r="F17" s="119">
        <v>8489.0866297690663</v>
      </c>
      <c r="G17" s="120">
        <v>7060.5785154093937</v>
      </c>
      <c r="H17" s="121">
        <v>8492.9419508350093</v>
      </c>
      <c r="I17" s="119">
        <v>8577.6935792166623</v>
      </c>
      <c r="J17" s="119">
        <v>9201.283004638437</v>
      </c>
      <c r="K17" s="120">
        <v>7496.2811949486431</v>
      </c>
      <c r="L17" s="121">
        <v>8787.4914795743698</v>
      </c>
      <c r="M17" s="119">
        <v>9042.4275453001374</v>
      </c>
      <c r="N17" s="119">
        <v>9789.16256196619</v>
      </c>
      <c r="O17" s="120">
        <v>8421.9168032338985</v>
      </c>
      <c r="P17" s="121">
        <v>9821.2873259610606</v>
      </c>
      <c r="Q17" s="119">
        <v>9931.2969372665921</v>
      </c>
      <c r="R17" s="119">
        <v>10322.807467867036</v>
      </c>
      <c r="S17" s="120">
        <v>8277.2073092680748</v>
      </c>
      <c r="T17" s="121">
        <v>10117.361695987931</v>
      </c>
      <c r="U17" s="119">
        <v>10451.904488884937</v>
      </c>
      <c r="V17" s="119">
        <v>11191.806591300705</v>
      </c>
      <c r="W17" s="120">
        <v>9537.3786212339292</v>
      </c>
      <c r="X17" s="121">
        <v>10964.955847460073</v>
      </c>
      <c r="Y17" s="119">
        <v>11428.241345579492</v>
      </c>
      <c r="Z17" s="119">
        <v>11290.7133765211</v>
      </c>
      <c r="AA17" s="120">
        <v>10320.647747960837</v>
      </c>
      <c r="AB17" s="121">
        <v>11116.441202064256</v>
      </c>
      <c r="AC17" s="119">
        <v>11348.089900369434</v>
      </c>
      <c r="AD17" s="119">
        <v>11552.447144971022</v>
      </c>
      <c r="AE17" s="120">
        <v>9721.2174295589648</v>
      </c>
      <c r="AF17" s="121">
        <v>11092.872544569358</v>
      </c>
      <c r="AG17" s="119">
        <v>11241.866774897178</v>
      </c>
      <c r="AH17" s="119">
        <v>11417.87096882178</v>
      </c>
      <c r="AI17" s="120">
        <v>10061.39982786835</v>
      </c>
      <c r="AJ17" s="121">
        <v>12399.188804131312</v>
      </c>
      <c r="AK17" s="119">
        <v>11418.427974549331</v>
      </c>
      <c r="AL17" s="119">
        <v>12278.202611189623</v>
      </c>
      <c r="AM17" s="120">
        <v>10110.11406199076</v>
      </c>
      <c r="AN17" s="121">
        <v>12729.820360800553</v>
      </c>
      <c r="AO17" s="119">
        <v>11687.455449495785</v>
      </c>
      <c r="AP17" s="119">
        <v>12613.67405623093</v>
      </c>
      <c r="AQ17" s="120">
        <v>10787.991267527948</v>
      </c>
      <c r="AR17" s="121">
        <v>13447.011118084407</v>
      </c>
      <c r="AS17" s="119">
        <v>12759.721655824149</v>
      </c>
      <c r="AT17" s="119">
        <v>13658.719864269211</v>
      </c>
      <c r="AU17" s="120">
        <v>11750.889758977153</v>
      </c>
      <c r="AV17" s="121">
        <v>13818.658938636388</v>
      </c>
      <c r="AW17" s="119">
        <v>14056.504128602934</v>
      </c>
      <c r="AX17" s="119">
        <v>14256.670023223862</v>
      </c>
      <c r="AY17" s="120">
        <v>12260.035623208458</v>
      </c>
      <c r="AZ17" s="121">
        <v>14927.902811767177</v>
      </c>
      <c r="BA17" s="119">
        <v>15148.673532508048</v>
      </c>
      <c r="BB17" s="119">
        <v>15749.902345497623</v>
      </c>
      <c r="BC17" s="120">
        <v>13358.957017911083</v>
      </c>
      <c r="BD17" s="121">
        <v>15420.470413707813</v>
      </c>
      <c r="BE17" s="119">
        <v>16093.849403181619</v>
      </c>
      <c r="BF17" s="119">
        <v>16547.565329534358</v>
      </c>
      <c r="BG17" s="120">
        <v>14075.472694061335</v>
      </c>
      <c r="BH17" s="90" t="s">
        <v>95</v>
      </c>
    </row>
    <row r="18" spans="2:60" ht="24.95" customHeight="1">
      <c r="B18" s="106" t="s">
        <v>96</v>
      </c>
      <c r="C18" s="51" t="s">
        <v>97</v>
      </c>
      <c r="D18" s="128">
        <v>29335.187622888141</v>
      </c>
      <c r="E18" s="118">
        <v>27800.684561941154</v>
      </c>
      <c r="F18" s="118">
        <v>25417.495713800025</v>
      </c>
      <c r="G18" s="122">
        <v>25767.635422949395</v>
      </c>
      <c r="H18" s="123">
        <v>32312.964751654457</v>
      </c>
      <c r="I18" s="118">
        <v>31962.121325976321</v>
      </c>
      <c r="J18" s="118">
        <v>30047.510257213042</v>
      </c>
      <c r="K18" s="122">
        <v>29973.305819898229</v>
      </c>
      <c r="L18" s="123">
        <v>35609.220770472792</v>
      </c>
      <c r="M18" s="118">
        <v>35145.750903670116</v>
      </c>
      <c r="N18" s="118">
        <v>32402.92153136792</v>
      </c>
      <c r="O18" s="122">
        <v>32558.541297716132</v>
      </c>
      <c r="P18" s="123">
        <v>39503.07529382607</v>
      </c>
      <c r="Q18" s="118">
        <v>37587.229685738268</v>
      </c>
      <c r="R18" s="118">
        <v>34239.612888399308</v>
      </c>
      <c r="S18" s="122">
        <v>34814.950193801764</v>
      </c>
      <c r="T18" s="123">
        <v>41176.026534231416</v>
      </c>
      <c r="U18" s="118">
        <v>39593.066460543014</v>
      </c>
      <c r="V18" s="118">
        <v>36017.305736650822</v>
      </c>
      <c r="W18" s="122">
        <v>38190.343357203754</v>
      </c>
      <c r="X18" s="123">
        <v>41313.835878216392</v>
      </c>
      <c r="Y18" s="118">
        <v>39439.241090029071</v>
      </c>
      <c r="Z18" s="118">
        <v>35774.907997150585</v>
      </c>
      <c r="AA18" s="122">
        <v>36853.698268864231</v>
      </c>
      <c r="AB18" s="123">
        <v>39748.270225110951</v>
      </c>
      <c r="AC18" s="118">
        <v>38011.349496922172</v>
      </c>
      <c r="AD18" s="118">
        <v>34104.134872436065</v>
      </c>
      <c r="AE18" s="122">
        <v>34928.325803081592</v>
      </c>
      <c r="AF18" s="123">
        <v>39688.714301989348</v>
      </c>
      <c r="AG18" s="118">
        <v>37334.90235029941</v>
      </c>
      <c r="AH18" s="118">
        <v>35280.816915593801</v>
      </c>
      <c r="AI18" s="122">
        <v>37323.594567498789</v>
      </c>
      <c r="AJ18" s="123">
        <v>37486.980227712666</v>
      </c>
      <c r="AK18" s="118">
        <v>34758.141368846955</v>
      </c>
      <c r="AL18" s="118">
        <v>32105.308683256433</v>
      </c>
      <c r="AM18" s="122">
        <v>33964.956793349251</v>
      </c>
      <c r="AN18" s="123">
        <v>38039.148805460012</v>
      </c>
      <c r="AO18" s="118">
        <v>36049.63061726802</v>
      </c>
      <c r="AP18" s="118">
        <v>34348.761986900266</v>
      </c>
      <c r="AQ18" s="122">
        <v>35629.61069149695</v>
      </c>
      <c r="AR18" s="123">
        <v>41584.160851503075</v>
      </c>
      <c r="AS18" s="118">
        <v>36920.596631746637</v>
      </c>
      <c r="AT18" s="118">
        <v>35731.560027547988</v>
      </c>
      <c r="AU18" s="122">
        <v>37180.170084700803</v>
      </c>
      <c r="AV18" s="123">
        <v>44670.980962810434</v>
      </c>
      <c r="AW18" s="118">
        <v>41338.820589844807</v>
      </c>
      <c r="AX18" s="118">
        <v>38352.052540902259</v>
      </c>
      <c r="AY18" s="122">
        <v>41534.652706606648</v>
      </c>
      <c r="AZ18" s="123">
        <v>47823.565075926854</v>
      </c>
      <c r="BA18" s="118">
        <v>44724.750609555049</v>
      </c>
      <c r="BB18" s="118">
        <v>40861.247127363073</v>
      </c>
      <c r="BC18" s="122">
        <v>43329.412807262408</v>
      </c>
      <c r="BD18" s="123">
        <v>51814.729874490607</v>
      </c>
      <c r="BE18" s="118">
        <v>49278.563123106964</v>
      </c>
      <c r="BF18" s="118">
        <v>45875.797236448692</v>
      </c>
      <c r="BG18" s="122">
        <v>48198.199515377368</v>
      </c>
      <c r="BH18" s="89" t="s">
        <v>98</v>
      </c>
    </row>
    <row r="19" spans="2:60" ht="24.95" customHeight="1">
      <c r="B19" s="106" t="s">
        <v>99</v>
      </c>
      <c r="C19" s="49" t="s">
        <v>100</v>
      </c>
      <c r="D19" s="127">
        <v>15845.114690918321</v>
      </c>
      <c r="E19" s="119">
        <v>16418.738540269831</v>
      </c>
      <c r="F19" s="119">
        <v>15971.362095172999</v>
      </c>
      <c r="G19" s="120">
        <v>15865.73473793524</v>
      </c>
      <c r="H19" s="121">
        <v>17181.477027933994</v>
      </c>
      <c r="I19" s="119">
        <v>17113.880144101757</v>
      </c>
      <c r="J19" s="119">
        <v>15716.408252821899</v>
      </c>
      <c r="K19" s="120">
        <v>14867.861477317623</v>
      </c>
      <c r="L19" s="121">
        <v>16274.220288494398</v>
      </c>
      <c r="M19" s="119">
        <v>17644.386510017197</v>
      </c>
      <c r="N19" s="119">
        <v>18228.952182839192</v>
      </c>
      <c r="O19" s="120">
        <v>19049.740060634183</v>
      </c>
      <c r="P19" s="121">
        <v>18784.491715883181</v>
      </c>
      <c r="Q19" s="119">
        <v>19093.831161957587</v>
      </c>
      <c r="R19" s="119">
        <v>18521.555630572799</v>
      </c>
      <c r="S19" s="120">
        <v>18245.831561080297</v>
      </c>
      <c r="T19" s="121">
        <v>20809.873609776732</v>
      </c>
      <c r="U19" s="119">
        <v>21105.215205676701</v>
      </c>
      <c r="V19" s="119">
        <v>20522.461630609901</v>
      </c>
      <c r="W19" s="120">
        <v>20311.169645176778</v>
      </c>
      <c r="X19" s="121">
        <v>22547.762964173049</v>
      </c>
      <c r="Y19" s="119">
        <v>22649.533468275062</v>
      </c>
      <c r="Z19" s="119">
        <v>21723.490014998453</v>
      </c>
      <c r="AA19" s="120">
        <v>21400.361420468762</v>
      </c>
      <c r="AB19" s="121">
        <v>22424.419545827179</v>
      </c>
      <c r="AC19" s="119">
        <v>22354.226384465805</v>
      </c>
      <c r="AD19" s="119">
        <v>20993.516853243455</v>
      </c>
      <c r="AE19" s="120">
        <v>20326.961869207582</v>
      </c>
      <c r="AF19" s="121">
        <v>23582.831443811592</v>
      </c>
      <c r="AG19" s="119">
        <v>23361.433479149615</v>
      </c>
      <c r="AH19" s="119">
        <v>22214.29567165448</v>
      </c>
      <c r="AI19" s="120">
        <v>21634.647597335712</v>
      </c>
      <c r="AJ19" s="121">
        <v>21359.050589331651</v>
      </c>
      <c r="AK19" s="119">
        <v>19899.18747163294</v>
      </c>
      <c r="AL19" s="119">
        <v>19063.388328109231</v>
      </c>
      <c r="AM19" s="120">
        <v>18855.548545745791</v>
      </c>
      <c r="AN19" s="121">
        <v>21219.024422821793</v>
      </c>
      <c r="AO19" s="119">
        <v>22451.829392151616</v>
      </c>
      <c r="AP19" s="119">
        <v>20938.287323782322</v>
      </c>
      <c r="AQ19" s="120">
        <v>19312.462824183091</v>
      </c>
      <c r="AR19" s="121">
        <v>22493.983058085108</v>
      </c>
      <c r="AS19" s="119">
        <v>25458.589651805538</v>
      </c>
      <c r="AT19" s="119">
        <v>23557.779599473499</v>
      </c>
      <c r="AU19" s="120">
        <v>21629.380852549359</v>
      </c>
      <c r="AV19" s="121">
        <v>23633.353938532284</v>
      </c>
      <c r="AW19" s="119">
        <v>27172.431517674217</v>
      </c>
      <c r="AX19" s="119">
        <v>24953.616902277299</v>
      </c>
      <c r="AY19" s="120">
        <v>23751.703917157953</v>
      </c>
      <c r="AZ19" s="121">
        <v>25326.299309226644</v>
      </c>
      <c r="BA19" s="119">
        <v>29523.072740289037</v>
      </c>
      <c r="BB19" s="119">
        <v>27521.054239431542</v>
      </c>
      <c r="BC19" s="120">
        <v>26200.586382181387</v>
      </c>
      <c r="BD19" s="121">
        <v>27720.849610506069</v>
      </c>
      <c r="BE19" s="119">
        <v>31011.859011103596</v>
      </c>
      <c r="BF19" s="119">
        <v>30077.384267450565</v>
      </c>
      <c r="BG19" s="120">
        <v>28386.292831232444</v>
      </c>
      <c r="BH19" s="90" t="s">
        <v>101</v>
      </c>
    </row>
    <row r="20" spans="2:60" s="53" customFormat="1" ht="49.5" customHeight="1">
      <c r="B20" s="106" t="s">
        <v>102</v>
      </c>
      <c r="C20" s="52" t="s">
        <v>103</v>
      </c>
      <c r="D20" s="127">
        <v>13629.651895736484</v>
      </c>
      <c r="E20" s="119">
        <v>13797.156192530216</v>
      </c>
      <c r="F20" s="119">
        <v>13077.398932138862</v>
      </c>
      <c r="G20" s="120">
        <v>12590.169569423531</v>
      </c>
      <c r="H20" s="121">
        <v>13690.136969867082</v>
      </c>
      <c r="I20" s="119">
        <v>14020.552801321297</v>
      </c>
      <c r="J20" s="119">
        <v>13212.14141956654</v>
      </c>
      <c r="K20" s="120">
        <v>12908.968812795098</v>
      </c>
      <c r="L20" s="121">
        <v>15193.600153774263</v>
      </c>
      <c r="M20" s="119">
        <v>15680.139013759681</v>
      </c>
      <c r="N20" s="119">
        <v>14502.51711955165</v>
      </c>
      <c r="O20" s="120">
        <v>12883.81181674823</v>
      </c>
      <c r="P20" s="121">
        <v>15699.688627877627</v>
      </c>
      <c r="Q20" s="119">
        <v>15949.232665476307</v>
      </c>
      <c r="R20" s="119">
        <v>15275.665244385506</v>
      </c>
      <c r="S20" s="120">
        <v>13876.235327012884</v>
      </c>
      <c r="T20" s="121">
        <v>16652.281987043101</v>
      </c>
      <c r="U20" s="119">
        <v>16403.753748992272</v>
      </c>
      <c r="V20" s="119">
        <v>15707.330059671633</v>
      </c>
      <c r="W20" s="120">
        <v>15751.419037543834</v>
      </c>
      <c r="X20" s="121">
        <v>17058.269700110752</v>
      </c>
      <c r="Y20" s="119">
        <v>16664.623506673146</v>
      </c>
      <c r="Z20" s="119">
        <v>16124.232968693401</v>
      </c>
      <c r="AA20" s="120">
        <v>15709.842246469147</v>
      </c>
      <c r="AB20" s="121">
        <v>17018.696160540167</v>
      </c>
      <c r="AC20" s="119">
        <v>16750.349393739376</v>
      </c>
      <c r="AD20" s="119">
        <v>15984.937163819804</v>
      </c>
      <c r="AE20" s="120">
        <v>15401.806057999935</v>
      </c>
      <c r="AF20" s="121">
        <v>16323.588392799073</v>
      </c>
      <c r="AG20" s="119">
        <v>16116.094642154843</v>
      </c>
      <c r="AH20" s="119">
        <v>15473.435576509741</v>
      </c>
      <c r="AI20" s="120">
        <v>15270.635483765707</v>
      </c>
      <c r="AJ20" s="121">
        <v>17085.188380297524</v>
      </c>
      <c r="AK20" s="119">
        <v>14682.834705885431</v>
      </c>
      <c r="AL20" s="119">
        <v>14402.975049506424</v>
      </c>
      <c r="AM20" s="120">
        <v>14090.553995200687</v>
      </c>
      <c r="AN20" s="121">
        <v>15478.564392753886</v>
      </c>
      <c r="AO20" s="119">
        <v>15795.482937035431</v>
      </c>
      <c r="AP20" s="119">
        <v>15076.927950817413</v>
      </c>
      <c r="AQ20" s="120">
        <v>15540.892872847082</v>
      </c>
      <c r="AR20" s="121">
        <v>17569.950112556628</v>
      </c>
      <c r="AS20" s="119">
        <v>17190.498517131738</v>
      </c>
      <c r="AT20" s="119">
        <v>16328.476555649362</v>
      </c>
      <c r="AU20" s="120">
        <v>15994.05769306705</v>
      </c>
      <c r="AV20" s="121">
        <v>19332.07735687523</v>
      </c>
      <c r="AW20" s="119">
        <v>19425.090387331002</v>
      </c>
      <c r="AX20" s="119">
        <v>18110.602145374254</v>
      </c>
      <c r="AY20" s="120">
        <v>17718.837692793531</v>
      </c>
      <c r="AZ20" s="121">
        <v>21051.839024211691</v>
      </c>
      <c r="BA20" s="119">
        <v>21439.214127310988</v>
      </c>
      <c r="BB20" s="119">
        <v>20167.927682513957</v>
      </c>
      <c r="BC20" s="120">
        <v>20138.789813261053</v>
      </c>
      <c r="BD20" s="121">
        <v>22145.144394599109</v>
      </c>
      <c r="BE20" s="119">
        <v>22640.845509801165</v>
      </c>
      <c r="BF20" s="119">
        <v>21204.271337077371</v>
      </c>
      <c r="BG20" s="120">
        <v>21747.285661842885</v>
      </c>
      <c r="BH20" s="90" t="s">
        <v>104</v>
      </c>
    </row>
    <row r="21" spans="2:60" ht="24.95" customHeight="1">
      <c r="B21" s="106" t="s">
        <v>105</v>
      </c>
      <c r="C21" s="51" t="s">
        <v>106</v>
      </c>
      <c r="D21" s="128">
        <v>13391.14761474952</v>
      </c>
      <c r="E21" s="118">
        <v>15930.212932308579</v>
      </c>
      <c r="F21" s="118">
        <v>17834.802715469104</v>
      </c>
      <c r="G21" s="122">
        <v>20167.306985955485</v>
      </c>
      <c r="H21" s="123">
        <v>19923.907128702736</v>
      </c>
      <c r="I21" s="118">
        <v>19433.671350194007</v>
      </c>
      <c r="J21" s="118">
        <v>19343.37082989022</v>
      </c>
      <c r="K21" s="122">
        <v>15763.175207329157</v>
      </c>
      <c r="L21" s="123">
        <v>19961.814692815773</v>
      </c>
      <c r="M21" s="118">
        <v>20971.671612521011</v>
      </c>
      <c r="N21" s="118">
        <v>18837.028731992981</v>
      </c>
      <c r="O21" s="122">
        <v>17714.752987901731</v>
      </c>
      <c r="P21" s="123">
        <v>19660.10501871218</v>
      </c>
      <c r="Q21" s="118">
        <v>19887.687630899156</v>
      </c>
      <c r="R21" s="118">
        <v>19630.572536224405</v>
      </c>
      <c r="S21" s="122">
        <v>18863.833532093198</v>
      </c>
      <c r="T21" s="123">
        <v>22034.614791180666</v>
      </c>
      <c r="U21" s="118">
        <v>22248.946943800856</v>
      </c>
      <c r="V21" s="118">
        <v>22914.870041005568</v>
      </c>
      <c r="W21" s="122">
        <v>23246.401820009378</v>
      </c>
      <c r="X21" s="123">
        <v>20942.595338467225</v>
      </c>
      <c r="Y21" s="118">
        <v>21219.047599999412</v>
      </c>
      <c r="Z21" s="118">
        <v>21463.857063904718</v>
      </c>
      <c r="AA21" s="122">
        <v>22975.097458611206</v>
      </c>
      <c r="AB21" s="123">
        <v>20898.304002698937</v>
      </c>
      <c r="AC21" s="118">
        <v>21010.547057519409</v>
      </c>
      <c r="AD21" s="118">
        <v>21233.828085019577</v>
      </c>
      <c r="AE21" s="122">
        <v>21860.10558471952</v>
      </c>
      <c r="AF21" s="123">
        <v>21062.698746194546</v>
      </c>
      <c r="AG21" s="118">
        <v>21102.124465131674</v>
      </c>
      <c r="AH21" s="118">
        <v>20712.082236131449</v>
      </c>
      <c r="AI21" s="122">
        <v>21640.779263844659</v>
      </c>
      <c r="AJ21" s="123">
        <v>22041.176471984982</v>
      </c>
      <c r="AK21" s="118">
        <v>21951.813248552018</v>
      </c>
      <c r="AL21" s="118">
        <v>22561.134830099378</v>
      </c>
      <c r="AM21" s="122">
        <v>22950.750747193284</v>
      </c>
      <c r="AN21" s="123">
        <v>21682.290398292411</v>
      </c>
      <c r="AO21" s="118">
        <v>22161.635846907662</v>
      </c>
      <c r="AP21" s="118">
        <v>22230.705327474654</v>
      </c>
      <c r="AQ21" s="122">
        <v>22787.485315001821</v>
      </c>
      <c r="AR21" s="123">
        <v>21744.669098597162</v>
      </c>
      <c r="AS21" s="118">
        <v>21231.008284666634</v>
      </c>
      <c r="AT21" s="118">
        <v>21532.352126686546</v>
      </c>
      <c r="AU21" s="122">
        <v>22821.341274624654</v>
      </c>
      <c r="AV21" s="123">
        <v>22334.746370789708</v>
      </c>
      <c r="AW21" s="118">
        <v>21996.134810210908</v>
      </c>
      <c r="AX21" s="118">
        <v>22340.584618310884</v>
      </c>
      <c r="AY21" s="122">
        <v>23347.898374239485</v>
      </c>
      <c r="AZ21" s="123">
        <v>22774.04587251808</v>
      </c>
      <c r="BA21" s="118">
        <v>22634.790775724683</v>
      </c>
      <c r="BB21" s="118">
        <v>23268.615667486531</v>
      </c>
      <c r="BC21" s="122">
        <v>24431.297960944219</v>
      </c>
      <c r="BD21" s="123">
        <v>23542.637584211734</v>
      </c>
      <c r="BE21" s="118">
        <v>23242.593384527925</v>
      </c>
      <c r="BF21" s="118">
        <v>23805.87832452813</v>
      </c>
      <c r="BG21" s="122">
        <v>25187.275043820897</v>
      </c>
      <c r="BH21" s="89" t="s">
        <v>107</v>
      </c>
    </row>
    <row r="22" spans="2:60" ht="24.95" customHeight="1">
      <c r="B22" s="106" t="s">
        <v>108</v>
      </c>
      <c r="C22" s="49" t="s">
        <v>109</v>
      </c>
      <c r="D22" s="127">
        <v>3990.3113839273701</v>
      </c>
      <c r="E22" s="119">
        <v>3890.4096654021218</v>
      </c>
      <c r="F22" s="119">
        <v>3819.6476517387114</v>
      </c>
      <c r="G22" s="120">
        <v>3735.3417029905941</v>
      </c>
      <c r="H22" s="121">
        <v>3889.6047403979251</v>
      </c>
      <c r="I22" s="119">
        <v>4063.0153652686095</v>
      </c>
      <c r="J22" s="119">
        <v>4267.8683917750677</v>
      </c>
      <c r="K22" s="120">
        <v>4238.9863392132693</v>
      </c>
      <c r="L22" s="121">
        <v>4242.221502425723</v>
      </c>
      <c r="M22" s="119">
        <v>4398.1205699173952</v>
      </c>
      <c r="N22" s="119">
        <v>4578.7041860485697</v>
      </c>
      <c r="O22" s="120">
        <v>4600.5711487308763</v>
      </c>
      <c r="P22" s="121">
        <v>4610.5460298198341</v>
      </c>
      <c r="Q22" s="119">
        <v>4778.9337045918883</v>
      </c>
      <c r="R22" s="119">
        <v>4921.1534479691909</v>
      </c>
      <c r="S22" s="120">
        <v>4772.7527568730666</v>
      </c>
      <c r="T22" s="121">
        <v>5122.2886437945454</v>
      </c>
      <c r="U22" s="119">
        <v>5309.19080996927</v>
      </c>
      <c r="V22" s="119">
        <v>5475.7374345817516</v>
      </c>
      <c r="W22" s="120">
        <v>5272.1205346275547</v>
      </c>
      <c r="X22" s="121">
        <v>5233.9065063750477</v>
      </c>
      <c r="Y22" s="119">
        <v>5428.3035948912384</v>
      </c>
      <c r="Z22" s="119">
        <v>5379.3834531987341</v>
      </c>
      <c r="AA22" s="120">
        <v>5227.8980913210062</v>
      </c>
      <c r="AB22" s="121">
        <v>5479.3953204314103</v>
      </c>
      <c r="AC22" s="119">
        <v>5662.4808736159348</v>
      </c>
      <c r="AD22" s="119">
        <v>5739.5301287097191</v>
      </c>
      <c r="AE22" s="120">
        <v>5535.3573945841345</v>
      </c>
      <c r="AF22" s="121">
        <v>5922.0081760109351</v>
      </c>
      <c r="AG22" s="119">
        <v>6197.1715381761633</v>
      </c>
      <c r="AH22" s="119">
        <v>6183.2558719141871</v>
      </c>
      <c r="AI22" s="120">
        <v>5995.6243617717919</v>
      </c>
      <c r="AJ22" s="121">
        <v>6674.8970093048029</v>
      </c>
      <c r="AK22" s="119">
        <v>6975.0568786759823</v>
      </c>
      <c r="AL22" s="119">
        <v>6869.6850335070449</v>
      </c>
      <c r="AM22" s="120">
        <v>6670.5167865063204</v>
      </c>
      <c r="AN22" s="121">
        <v>6844.0564238668521</v>
      </c>
      <c r="AO22" s="119">
        <v>7105.0873849231066</v>
      </c>
      <c r="AP22" s="119">
        <v>6921.1994715150449</v>
      </c>
      <c r="AQ22" s="120">
        <v>6903.5398662147791</v>
      </c>
      <c r="AR22" s="121">
        <v>7236.0101646575749</v>
      </c>
      <c r="AS22" s="119">
        <v>7554.8906925484453</v>
      </c>
      <c r="AT22" s="119">
        <v>7590.2197064605407</v>
      </c>
      <c r="AU22" s="120">
        <v>6965.5553910812887</v>
      </c>
      <c r="AV22" s="121">
        <v>7647.5244348792476</v>
      </c>
      <c r="AW22" s="119">
        <v>7862.8335580551438</v>
      </c>
      <c r="AX22" s="119">
        <v>8123.8662384222062</v>
      </c>
      <c r="AY22" s="120">
        <v>7409.5735737492396</v>
      </c>
      <c r="AZ22" s="121">
        <v>8018.8331597559536</v>
      </c>
      <c r="BA22" s="119">
        <v>8258.5215268755219</v>
      </c>
      <c r="BB22" s="119">
        <v>8651.3830338583521</v>
      </c>
      <c r="BC22" s="120">
        <v>7802.6193590993562</v>
      </c>
      <c r="BD22" s="121">
        <v>8188.7647182466026</v>
      </c>
      <c r="BE22" s="119">
        <v>8424.5948014283131</v>
      </c>
      <c r="BF22" s="119">
        <v>9023.9330863994437</v>
      </c>
      <c r="BG22" s="120">
        <v>8038.9324485423222</v>
      </c>
      <c r="BH22" s="90" t="s">
        <v>110</v>
      </c>
    </row>
    <row r="23" spans="2:60" ht="24.95" customHeight="1">
      <c r="B23" s="106" t="s">
        <v>111</v>
      </c>
      <c r="C23" s="49" t="s">
        <v>112</v>
      </c>
      <c r="D23" s="127">
        <v>2562.0016612570007</v>
      </c>
      <c r="E23" s="119">
        <v>3058.9812292324509</v>
      </c>
      <c r="F23" s="119">
        <v>3464.8630625791939</v>
      </c>
      <c r="G23" s="120">
        <v>3970.7378114276498</v>
      </c>
      <c r="H23" s="121">
        <v>3839.5761327337791</v>
      </c>
      <c r="I23" s="119">
        <v>3945.5121682277327</v>
      </c>
      <c r="J23" s="119">
        <v>3995.1535828324472</v>
      </c>
      <c r="K23" s="120">
        <v>3939.4002903451255</v>
      </c>
      <c r="L23" s="121">
        <v>4321.2110986706557</v>
      </c>
      <c r="M23" s="119">
        <v>4250.2139637726077</v>
      </c>
      <c r="N23" s="119">
        <v>4138.8027481759946</v>
      </c>
      <c r="O23" s="120">
        <v>4178.9735961969272</v>
      </c>
      <c r="P23" s="121">
        <v>4157.0237707957003</v>
      </c>
      <c r="Q23" s="119">
        <v>4396.7397009576216</v>
      </c>
      <c r="R23" s="119">
        <v>4545.0558642494079</v>
      </c>
      <c r="S23" s="120">
        <v>4367.3961214548644</v>
      </c>
      <c r="T23" s="121">
        <v>3900.1659785894785</v>
      </c>
      <c r="U23" s="119">
        <v>4213.053608829252</v>
      </c>
      <c r="V23" s="119">
        <v>4308.7071437089253</v>
      </c>
      <c r="W23" s="120">
        <v>4185.1894084671849</v>
      </c>
      <c r="X23" s="121">
        <v>4291.2848743288341</v>
      </c>
      <c r="Y23" s="119">
        <v>4262.6152636964043</v>
      </c>
      <c r="Z23" s="119">
        <v>4361.1338635484044</v>
      </c>
      <c r="AA23" s="120">
        <v>4158.1668113873257</v>
      </c>
      <c r="AB23" s="121">
        <v>4464.7421815505995</v>
      </c>
      <c r="AC23" s="119">
        <v>4515.2631067930342</v>
      </c>
      <c r="AD23" s="119">
        <v>4594.7856462152431</v>
      </c>
      <c r="AE23" s="120">
        <v>4434.3331608779645</v>
      </c>
      <c r="AF23" s="121">
        <v>4948.3543455793961</v>
      </c>
      <c r="AG23" s="119">
        <v>4927.6446104455326</v>
      </c>
      <c r="AH23" s="119">
        <v>4939.729312574329</v>
      </c>
      <c r="AI23" s="120">
        <v>4745.7462260748925</v>
      </c>
      <c r="AJ23" s="121">
        <v>5493.9445011463304</v>
      </c>
      <c r="AK23" s="119">
        <v>5304.227361789759</v>
      </c>
      <c r="AL23" s="119">
        <v>5277.8127436592385</v>
      </c>
      <c r="AM23" s="120">
        <v>5618.1895140705628</v>
      </c>
      <c r="AN23" s="121">
        <v>6079.0321659673154</v>
      </c>
      <c r="AO23" s="119">
        <v>5996.3140915815657</v>
      </c>
      <c r="AP23" s="119">
        <v>7226.88190640832</v>
      </c>
      <c r="AQ23" s="120">
        <v>7160.2800737183588</v>
      </c>
      <c r="AR23" s="121">
        <v>6834.8766563605259</v>
      </c>
      <c r="AS23" s="119">
        <v>6712.5828478403955</v>
      </c>
      <c r="AT23" s="119">
        <v>7862.0899942346441</v>
      </c>
      <c r="AU23" s="120">
        <v>7635.112924246906</v>
      </c>
      <c r="AV23" s="121">
        <v>7167.7064054785578</v>
      </c>
      <c r="AW23" s="119">
        <v>7103.6542866168456</v>
      </c>
      <c r="AX23" s="119">
        <v>8532.6699995837917</v>
      </c>
      <c r="AY23" s="120">
        <v>8054.6453846802342</v>
      </c>
      <c r="AZ23" s="121">
        <v>7536.0456399173227</v>
      </c>
      <c r="BA23" s="119">
        <v>7593.2770800298786</v>
      </c>
      <c r="BB23" s="119">
        <v>9151.387787784035</v>
      </c>
      <c r="BC23" s="120">
        <v>8539.2729314826174</v>
      </c>
      <c r="BD23" s="121">
        <v>8461.9124216112978</v>
      </c>
      <c r="BE23" s="119">
        <v>8171.8347014423689</v>
      </c>
      <c r="BF23" s="119">
        <v>9755.3817740628656</v>
      </c>
      <c r="BG23" s="120">
        <v>9053.6877217453311</v>
      </c>
      <c r="BH23" s="90" t="s">
        <v>113</v>
      </c>
    </row>
    <row r="24" spans="2:60" ht="24.95" customHeight="1">
      <c r="B24" s="106" t="s">
        <v>114</v>
      </c>
      <c r="C24" s="49" t="s">
        <v>115</v>
      </c>
      <c r="D24" s="127">
        <v>1803.2009292330399</v>
      </c>
      <c r="E24" s="119">
        <v>1878.6310768017738</v>
      </c>
      <c r="F24" s="119">
        <v>1875.002443809793</v>
      </c>
      <c r="G24" s="120">
        <v>1947.8170451993315</v>
      </c>
      <c r="H24" s="121">
        <v>1915.9031191503832</v>
      </c>
      <c r="I24" s="119">
        <v>1881.1984415061056</v>
      </c>
      <c r="J24" s="119">
        <v>1808.2318200186087</v>
      </c>
      <c r="K24" s="120">
        <v>1650.5203038022998</v>
      </c>
      <c r="L24" s="121">
        <v>1819.463921046583</v>
      </c>
      <c r="M24" s="119">
        <v>1956.1417604759968</v>
      </c>
      <c r="N24" s="119">
        <v>2029.8937112717881</v>
      </c>
      <c r="O24" s="120">
        <v>2032.3556153742288</v>
      </c>
      <c r="P24" s="121">
        <v>2075.5718823820125</v>
      </c>
      <c r="Q24" s="119">
        <v>2166.9313862846248</v>
      </c>
      <c r="R24" s="119">
        <v>2167.1675148750965</v>
      </c>
      <c r="S24" s="120">
        <v>2101.6937422267383</v>
      </c>
      <c r="T24" s="121">
        <v>2264.0148415428785</v>
      </c>
      <c r="U24" s="119">
        <v>2383.4622232271522</v>
      </c>
      <c r="V24" s="119">
        <v>2427.5156786484135</v>
      </c>
      <c r="W24" s="120">
        <v>2445.4304407673071</v>
      </c>
      <c r="X24" s="121">
        <v>2546.1102204633571</v>
      </c>
      <c r="Y24" s="119">
        <v>2566.405505765053</v>
      </c>
      <c r="Z24" s="119">
        <v>2571.3554336858142</v>
      </c>
      <c r="AA24" s="120">
        <v>2530.2575922776832</v>
      </c>
      <c r="AB24" s="121">
        <v>2473.9924257474086</v>
      </c>
      <c r="AC24" s="119">
        <v>2466.1611514277702</v>
      </c>
      <c r="AD24" s="119">
        <v>2481.6823283594431</v>
      </c>
      <c r="AE24" s="120">
        <v>2435.2730274465484</v>
      </c>
      <c r="AF24" s="121">
        <v>2471.8006416884923</v>
      </c>
      <c r="AG24" s="119">
        <v>2463.2940230315198</v>
      </c>
      <c r="AH24" s="119">
        <v>2476.7765528906903</v>
      </c>
      <c r="AI24" s="120">
        <v>2452.1741625016039</v>
      </c>
      <c r="AJ24" s="121">
        <v>2471.1890555851814</v>
      </c>
      <c r="AK24" s="119">
        <v>1825.0908214765811</v>
      </c>
      <c r="AL24" s="119">
        <v>2098.9467078108637</v>
      </c>
      <c r="AM24" s="120">
        <v>1964.2870102010436</v>
      </c>
      <c r="AN24" s="121">
        <v>2024.4624953191133</v>
      </c>
      <c r="AO24" s="119">
        <v>2362.7082321339012</v>
      </c>
      <c r="AP24" s="119">
        <v>2185.5136436511589</v>
      </c>
      <c r="AQ24" s="120">
        <v>2222.1124828337342</v>
      </c>
      <c r="AR24" s="121">
        <v>2303.1292931066682</v>
      </c>
      <c r="AS24" s="119">
        <v>2499.6846082790089</v>
      </c>
      <c r="AT24" s="119">
        <v>2430.8920824607972</v>
      </c>
      <c r="AU24" s="120">
        <v>2293.0785338188671</v>
      </c>
      <c r="AV24" s="121">
        <v>2401.5674114880112</v>
      </c>
      <c r="AW24" s="119">
        <v>2719.2285862208078</v>
      </c>
      <c r="AX24" s="119">
        <v>2509.8666395671999</v>
      </c>
      <c r="AY24" s="120">
        <v>2481.4835019455886</v>
      </c>
      <c r="AZ24" s="121">
        <v>2650.4964369806539</v>
      </c>
      <c r="BA24" s="119">
        <v>3071.7892802036076</v>
      </c>
      <c r="BB24" s="119">
        <v>2808.9185446544261</v>
      </c>
      <c r="BC24" s="120">
        <v>2774.365240000584</v>
      </c>
      <c r="BD24" s="121">
        <v>2783.5445942717542</v>
      </c>
      <c r="BE24" s="119">
        <v>3208.520948691325</v>
      </c>
      <c r="BF24" s="119">
        <v>3026.2255298488212</v>
      </c>
      <c r="BG24" s="120">
        <v>3004.3873205165719</v>
      </c>
      <c r="BH24" s="90" t="s">
        <v>116</v>
      </c>
    </row>
    <row r="25" spans="2:60" ht="24.95" customHeight="1">
      <c r="B25" s="107" t="s">
        <v>117</v>
      </c>
      <c r="C25" s="54" t="s">
        <v>118</v>
      </c>
      <c r="D25" s="129">
        <v>1380.5470060032821</v>
      </c>
      <c r="E25" s="124">
        <v>1276.7817168435806</v>
      </c>
      <c r="F25" s="124">
        <v>1357.314004581589</v>
      </c>
      <c r="G25" s="125">
        <v>1708.9067548468458</v>
      </c>
      <c r="H25" s="126">
        <v>1533.0397066511339</v>
      </c>
      <c r="I25" s="124">
        <v>1505.6378131975168</v>
      </c>
      <c r="J25" s="124">
        <v>1662.6381191847834</v>
      </c>
      <c r="K25" s="125">
        <v>2164.1275794862395</v>
      </c>
      <c r="L25" s="126">
        <v>1837.0219139085043</v>
      </c>
      <c r="M25" s="124">
        <v>1762.4286403407841</v>
      </c>
      <c r="N25" s="124">
        <v>1874.548781734421</v>
      </c>
      <c r="O25" s="125">
        <v>2336.217089645224</v>
      </c>
      <c r="P25" s="126">
        <v>1813.1135249183149</v>
      </c>
      <c r="Q25" s="124">
        <v>1736.3370106027089</v>
      </c>
      <c r="R25" s="124">
        <v>1846.7851613811149</v>
      </c>
      <c r="S25" s="125">
        <v>2318.6138762064716</v>
      </c>
      <c r="T25" s="126">
        <v>1914.9433172140702</v>
      </c>
      <c r="U25" s="124">
        <v>1855.343008002546</v>
      </c>
      <c r="V25" s="124">
        <v>1967.8317747844455</v>
      </c>
      <c r="W25" s="125">
        <v>2454.2156207348157</v>
      </c>
      <c r="X25" s="126">
        <v>2068.1109702818203</v>
      </c>
      <c r="Y25" s="124">
        <v>1955.4775224954481</v>
      </c>
      <c r="Z25" s="124">
        <v>1993.3232990603492</v>
      </c>
      <c r="AA25" s="125">
        <v>2435.1687731101288</v>
      </c>
      <c r="AB25" s="126">
        <v>2172.6330040282046</v>
      </c>
      <c r="AC25" s="124">
        <v>2119.6746816088444</v>
      </c>
      <c r="AD25" s="124">
        <v>2190.2535406637908</v>
      </c>
      <c r="AE25" s="125">
        <v>2694.8724700647654</v>
      </c>
      <c r="AF25" s="126">
        <v>2563.0368522357066</v>
      </c>
      <c r="AG25" s="124">
        <v>2519.5484886863014</v>
      </c>
      <c r="AH25" s="124">
        <v>2577.0940731544642</v>
      </c>
      <c r="AI25" s="125">
        <v>3101.6160537311534</v>
      </c>
      <c r="AJ25" s="126">
        <v>2684.3762104075595</v>
      </c>
      <c r="AK25" s="124">
        <v>2607.1917427161334</v>
      </c>
      <c r="AL25" s="124">
        <v>2480.9324654525508</v>
      </c>
      <c r="AM25" s="125">
        <v>2922.6243859185061</v>
      </c>
      <c r="AN25" s="126">
        <v>2635.9674035451735</v>
      </c>
      <c r="AO25" s="124">
        <v>2529.4713977528982</v>
      </c>
      <c r="AP25" s="124">
        <v>2537.7285416850559</v>
      </c>
      <c r="AQ25" s="125">
        <v>3010.0362786299243</v>
      </c>
      <c r="AR25" s="126">
        <v>2826.0390592791068</v>
      </c>
      <c r="AS25" s="124">
        <v>2724.5361054102145</v>
      </c>
      <c r="AT25" s="124">
        <v>2722.7202221083544</v>
      </c>
      <c r="AU25" s="125">
        <v>3158.252732936829</v>
      </c>
      <c r="AV25" s="126">
        <v>2889.7437456083535</v>
      </c>
      <c r="AW25" s="124">
        <v>2788.2154693496914</v>
      </c>
      <c r="AX25" s="124">
        <v>2734.4190614028298</v>
      </c>
      <c r="AY25" s="125">
        <v>3172.9428691447069</v>
      </c>
      <c r="AZ25" s="126">
        <v>3073.8494619746625</v>
      </c>
      <c r="BA25" s="124">
        <v>3008.9736661960906</v>
      </c>
      <c r="BB25" s="124">
        <v>2981.1505991359918</v>
      </c>
      <c r="BC25" s="125">
        <v>3482.0842421927323</v>
      </c>
      <c r="BD25" s="126">
        <v>3156.6714691076154</v>
      </c>
      <c r="BE25" s="124">
        <v>3082.5622409082498</v>
      </c>
      <c r="BF25" s="124">
        <v>3082.6264047175614</v>
      </c>
      <c r="BG25" s="125">
        <v>3581.5391568975574</v>
      </c>
      <c r="BH25" s="89" t="s">
        <v>119</v>
      </c>
    </row>
    <row r="26" spans="2:60" ht="24.95" customHeight="1">
      <c r="B26" s="170" t="s">
        <v>120</v>
      </c>
      <c r="C26" s="170"/>
      <c r="D26" s="128">
        <f>SUM(D9:D25)</f>
        <v>309479.84681457776</v>
      </c>
      <c r="E26" s="118">
        <f t="shared" ref="E26:G26" si="14">SUM(E9:E25)</f>
        <v>315469.09686319582</v>
      </c>
      <c r="F26" s="118">
        <f t="shared" si="14"/>
        <v>322559.05099896173</v>
      </c>
      <c r="G26" s="122">
        <f t="shared" si="14"/>
        <v>315281.12122591218</v>
      </c>
      <c r="H26" s="128">
        <f>SUM(H9:H25)</f>
        <v>331267.81908105704</v>
      </c>
      <c r="I26" s="118">
        <f t="shared" ref="I26:K26" si="15">SUM(I9:I25)</f>
        <v>336893.96649763372</v>
      </c>
      <c r="J26" s="118">
        <f t="shared" si="15"/>
        <v>339304.53639545664</v>
      </c>
      <c r="K26" s="122">
        <f t="shared" si="15"/>
        <v>317432.45267417683</v>
      </c>
      <c r="L26" s="128">
        <f>SUM(L9:L25)</f>
        <v>347568.28496867523</v>
      </c>
      <c r="M26" s="118">
        <f t="shared" ref="M26:O26" si="16">SUM(M9:M25)</f>
        <v>359505.94568985188</v>
      </c>
      <c r="N26" s="118">
        <f t="shared" si="16"/>
        <v>356446.13014953083</v>
      </c>
      <c r="O26" s="122">
        <f t="shared" si="16"/>
        <v>322759.88578192052</v>
      </c>
      <c r="P26" s="128">
        <f>SUM(P9:P25)</f>
        <v>368559.73130242608</v>
      </c>
      <c r="Q26" s="118">
        <f t="shared" ref="Q26:S26" si="17">SUM(Q9:Q25)</f>
        <v>376342.05443691474</v>
      </c>
      <c r="R26" s="118">
        <f t="shared" si="17"/>
        <v>375488.47834894282</v>
      </c>
      <c r="S26" s="122">
        <f t="shared" si="17"/>
        <v>364144.89934495458</v>
      </c>
      <c r="T26" s="128">
        <f>SUM(T9:T25)</f>
        <v>387151.61612866906</v>
      </c>
      <c r="U26" s="118">
        <f t="shared" ref="U26:W26" si="18">SUM(U9:U25)</f>
        <v>396239.04411238612</v>
      </c>
      <c r="V26" s="118">
        <f t="shared" si="18"/>
        <v>397254.55434600019</v>
      </c>
      <c r="W26" s="122">
        <f t="shared" si="18"/>
        <v>387883.48570992227</v>
      </c>
      <c r="X26" s="128">
        <f>SUM(X9:X25)</f>
        <v>394304.16554533941</v>
      </c>
      <c r="Y26" s="118">
        <f t="shared" ref="Y26:AA26" si="19">SUM(Y9:Y25)</f>
        <v>391207.02865213453</v>
      </c>
      <c r="Z26" s="118">
        <f t="shared" si="19"/>
        <v>387363.94046378264</v>
      </c>
      <c r="AA26" s="122">
        <f t="shared" si="19"/>
        <v>379005.65461403737</v>
      </c>
      <c r="AB26" s="128">
        <f>SUM(AB9:AB25)</f>
        <v>392764.91022927675</v>
      </c>
      <c r="AC26" s="118">
        <f t="shared" ref="AC26:AE26" si="20">SUM(AC9:AC25)</f>
        <v>396343.19788451545</v>
      </c>
      <c r="AD26" s="118">
        <f t="shared" si="20"/>
        <v>395027.82180901954</v>
      </c>
      <c r="AE26" s="122">
        <f t="shared" si="20"/>
        <v>391600.46923779976</v>
      </c>
      <c r="AF26" s="128">
        <f>SUM(AF9:AF25)</f>
        <v>401567.03951493563</v>
      </c>
      <c r="AG26" s="118">
        <f t="shared" ref="AG26:AI26" si="21">SUM(AG9:AG25)</f>
        <v>405343.71852415841</v>
      </c>
      <c r="AH26" s="118">
        <f t="shared" si="21"/>
        <v>400599.02079466084</v>
      </c>
      <c r="AI26" s="122">
        <f t="shared" si="21"/>
        <v>388258.81858908583</v>
      </c>
      <c r="AJ26" s="128">
        <f>SUM(AJ9:AJ25)</f>
        <v>390239.44707237161</v>
      </c>
      <c r="AK26" s="118">
        <f t="shared" ref="AK26:AM26" si="22">SUM(AK9:AK25)</f>
        <v>363377.12108377489</v>
      </c>
      <c r="AL26" s="118">
        <f t="shared" si="22"/>
        <v>356814.5710576289</v>
      </c>
      <c r="AM26" s="122">
        <f t="shared" si="22"/>
        <v>346610.37417979853</v>
      </c>
      <c r="AN26" s="128">
        <f>SUM(AN9:AN25)</f>
        <v>374149.61804614437</v>
      </c>
      <c r="AO26" s="118">
        <f t="shared" ref="AO26:AQ26" si="23">SUM(AO9:AO25)</f>
        <v>387466.08496507991</v>
      </c>
      <c r="AP26" s="118">
        <f t="shared" si="23"/>
        <v>383863.54180329997</v>
      </c>
      <c r="AQ26" s="122">
        <f t="shared" si="23"/>
        <v>377898.47501490742</v>
      </c>
      <c r="AR26" s="128">
        <f>SUM(AR9:AR25)</f>
        <v>406464.91395503149</v>
      </c>
      <c r="AS26" s="118">
        <f t="shared" ref="AS26:AU26" si="24">SUM(AS9:AS25)</f>
        <v>417410.20301961602</v>
      </c>
      <c r="AT26" s="118">
        <f t="shared" si="24"/>
        <v>416266.81859148928</v>
      </c>
      <c r="AU26" s="122">
        <f t="shared" si="24"/>
        <v>397710.37080204196</v>
      </c>
      <c r="AV26" s="128">
        <f>SUM(AV9:AV25)</f>
        <v>426035.11439809646</v>
      </c>
      <c r="AW26" s="118">
        <f t="shared" ref="AW26:AY26" si="25">SUM(AW9:AW25)</f>
        <v>436335.9971502503</v>
      </c>
      <c r="AX26" s="118">
        <f t="shared" si="25"/>
        <v>429568.77759837237</v>
      </c>
      <c r="AY26" s="122">
        <f t="shared" si="25"/>
        <v>416358.68034097919</v>
      </c>
      <c r="AZ26" s="128">
        <f>SUM(AZ9:AZ25)</f>
        <v>449873.5339205495</v>
      </c>
      <c r="BA26" s="118">
        <f t="shared" ref="BA26:BC26" si="26">SUM(BA9:BA25)</f>
        <v>465413.24450858356</v>
      </c>
      <c r="BB26" s="118">
        <f t="shared" si="26"/>
        <v>459395.43483060919</v>
      </c>
      <c r="BC26" s="122">
        <f t="shared" si="26"/>
        <v>445698.9201516544</v>
      </c>
      <c r="BD26" s="128">
        <f>SUM(BD9:BD25)</f>
        <v>470875.04813029227</v>
      </c>
      <c r="BE26" s="118">
        <f t="shared" ref="BE26:BG26" si="27">SUM(BE9:BE25)</f>
        <v>487164.69593815017</v>
      </c>
      <c r="BF26" s="118">
        <f t="shared" si="27"/>
        <v>492122.11970569554</v>
      </c>
      <c r="BG26" s="122">
        <f t="shared" si="27"/>
        <v>483707.29024811304</v>
      </c>
      <c r="BH26" s="91" t="s">
        <v>121</v>
      </c>
    </row>
    <row r="27" spans="2:60" ht="24.95" customHeight="1" thickBot="1">
      <c r="B27" s="171" t="s">
        <v>122</v>
      </c>
      <c r="C27" s="171"/>
      <c r="D27" s="130">
        <f>D26-D10</f>
        <v>216464.29619385023</v>
      </c>
      <c r="E27" s="131">
        <f t="shared" ref="E27:G27" si="28">E26-E10</f>
        <v>220936.81936426161</v>
      </c>
      <c r="F27" s="131">
        <f t="shared" si="28"/>
        <v>222271.13480991719</v>
      </c>
      <c r="G27" s="132">
        <f t="shared" si="28"/>
        <v>217120.58065575204</v>
      </c>
      <c r="H27" s="130">
        <f>H26-H10</f>
        <v>231460.55771467654</v>
      </c>
      <c r="I27" s="131">
        <f t="shared" ref="I27:K27" si="29">I26-I10</f>
        <v>237409.51954167441</v>
      </c>
      <c r="J27" s="131">
        <f t="shared" si="29"/>
        <v>235490.71463312136</v>
      </c>
      <c r="K27" s="132">
        <f t="shared" si="29"/>
        <v>222130.09604470702</v>
      </c>
      <c r="L27" s="130">
        <f>L26-L10</f>
        <v>243993.80212362652</v>
      </c>
      <c r="M27" s="131">
        <f t="shared" ref="M27:O27" si="30">M26-M10</f>
        <v>253316.3015165714</v>
      </c>
      <c r="N27" s="131">
        <f t="shared" si="30"/>
        <v>248724.35027139151</v>
      </c>
      <c r="O27" s="132">
        <f t="shared" si="30"/>
        <v>243297.88515096315</v>
      </c>
      <c r="P27" s="130">
        <f>P26-P10</f>
        <v>263277.85831027292</v>
      </c>
      <c r="Q27" s="131">
        <f t="shared" ref="Q27:S27" si="31">Q26-Q10</f>
        <v>268801.54747464776</v>
      </c>
      <c r="R27" s="131">
        <f t="shared" si="31"/>
        <v>264007.88198484015</v>
      </c>
      <c r="S27" s="132">
        <f t="shared" si="31"/>
        <v>255239.68680760128</v>
      </c>
      <c r="T27" s="130">
        <f>T26-T10</f>
        <v>279139.89527812373</v>
      </c>
      <c r="U27" s="131">
        <f t="shared" ref="U27:W27" si="32">U26-U10</f>
        <v>285766.43836906843</v>
      </c>
      <c r="V27" s="131">
        <f t="shared" si="32"/>
        <v>280038.26072521944</v>
      </c>
      <c r="W27" s="132">
        <f t="shared" si="32"/>
        <v>272807.25463311927</v>
      </c>
      <c r="X27" s="130">
        <f>X26-X10</f>
        <v>289579.65546692128</v>
      </c>
      <c r="Y27" s="131">
        <f t="shared" ref="Y27:AA27" si="33">Y26-Y10</f>
        <v>288312.71248275408</v>
      </c>
      <c r="Z27" s="131">
        <f t="shared" si="33"/>
        <v>280574.59139480919</v>
      </c>
      <c r="AA27" s="132">
        <f t="shared" si="33"/>
        <v>273521.22757038649</v>
      </c>
      <c r="AB27" s="130">
        <f>AB26-AB10</f>
        <v>289727.97416232625</v>
      </c>
      <c r="AC27" s="131">
        <f t="shared" ref="AC27:AE27" si="34">AC26-AC10</f>
        <v>291413.29435603751</v>
      </c>
      <c r="AD27" s="131">
        <f t="shared" si="34"/>
        <v>283327.87655495049</v>
      </c>
      <c r="AE27" s="132">
        <f t="shared" si="34"/>
        <v>271666.18066880794</v>
      </c>
      <c r="AF27" s="130">
        <f>AF26-AF10</f>
        <v>297708.02478966821</v>
      </c>
      <c r="AG27" s="131">
        <f t="shared" ref="AG27:AI27" si="35">AG26-AG10</f>
        <v>300073.76641685923</v>
      </c>
      <c r="AH27" s="131">
        <f t="shared" si="35"/>
        <v>290250.89029942459</v>
      </c>
      <c r="AI27" s="132">
        <f t="shared" si="35"/>
        <v>281084.00681012013</v>
      </c>
      <c r="AJ27" s="130">
        <f>AJ26-AJ10</f>
        <v>280755.67890550394</v>
      </c>
      <c r="AK27" s="131">
        <f t="shared" ref="AK27:AM27" si="36">AK26-AK10</f>
        <v>258313.01656843803</v>
      </c>
      <c r="AL27" s="131">
        <f t="shared" si="36"/>
        <v>257228.4447699544</v>
      </c>
      <c r="AM27" s="132">
        <f t="shared" si="36"/>
        <v>250309.80310354067</v>
      </c>
      <c r="AN27" s="130">
        <f>AN26-AN10</f>
        <v>276640.06739030406</v>
      </c>
      <c r="AO27" s="131">
        <f t="shared" ref="AO27:AQ27" si="37">AO26-AO10</f>
        <v>287748.79373211076</v>
      </c>
      <c r="AP27" s="131">
        <f t="shared" si="37"/>
        <v>278661.06959625869</v>
      </c>
      <c r="AQ27" s="132">
        <f t="shared" si="37"/>
        <v>273009.28698756278</v>
      </c>
      <c r="AR27" s="130">
        <f>AR26-AR10</f>
        <v>302862.91011259297</v>
      </c>
      <c r="AS27" s="131">
        <f t="shared" ref="AS27:AU27" si="38">AS26-AS10</f>
        <v>306154.23432473582</v>
      </c>
      <c r="AT27" s="131">
        <f t="shared" si="38"/>
        <v>298653.40808471758</v>
      </c>
      <c r="AU27" s="132">
        <f t="shared" si="38"/>
        <v>286681.04392211954</v>
      </c>
      <c r="AV27" s="130">
        <f>AV26-AV10</f>
        <v>321055.29821920564</v>
      </c>
      <c r="AW27" s="131">
        <f t="shared" ref="AW27:AY27" si="39">AW26-AW10</f>
        <v>330832.53061678598</v>
      </c>
      <c r="AX27" s="131">
        <f t="shared" si="39"/>
        <v>318609.28494538961</v>
      </c>
      <c r="AY27" s="132">
        <f t="shared" si="39"/>
        <v>307783.12374256767</v>
      </c>
      <c r="AZ27" s="130">
        <f>AZ26-AZ10</f>
        <v>346168.07219185197</v>
      </c>
      <c r="BA27" s="131">
        <f t="shared" ref="BA27:BC27" si="40">BA26-BA10</f>
        <v>359486.40449550346</v>
      </c>
      <c r="BB27" s="131">
        <f t="shared" si="40"/>
        <v>346160.7155865127</v>
      </c>
      <c r="BC27" s="132">
        <f t="shared" si="40"/>
        <v>335811.22148232633</v>
      </c>
      <c r="BD27" s="130">
        <f>BD26-BD10</f>
        <v>367274.97873367916</v>
      </c>
      <c r="BE27" s="131">
        <f t="shared" ref="BE27:BG27" si="41">BE26-BE10</f>
        <v>381271.42495557631</v>
      </c>
      <c r="BF27" s="131">
        <f t="shared" si="41"/>
        <v>370932.27033429884</v>
      </c>
      <c r="BG27" s="132">
        <f t="shared" si="41"/>
        <v>362971.73371835181</v>
      </c>
      <c r="BH27" s="92" t="s">
        <v>123</v>
      </c>
    </row>
    <row r="28" spans="2:60" s="37" customFormat="1" ht="24.95" customHeight="1">
      <c r="B28" s="168" t="s">
        <v>136</v>
      </c>
      <c r="C28" s="16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149" t="s">
        <v>137</v>
      </c>
    </row>
    <row r="29" spans="2:60" s="37" customFormat="1" ht="24.95" customHeight="1">
      <c r="B29" s="169" t="s">
        <v>134</v>
      </c>
      <c r="C29" s="169"/>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149" t="s">
        <v>131</v>
      </c>
    </row>
    <row r="30" spans="2:60" s="37" customFormat="1" ht="24.95" customHeight="1">
      <c r="B30" s="109" t="s">
        <v>124</v>
      </c>
      <c r="C30" s="57"/>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7" t="s">
        <v>130</v>
      </c>
    </row>
    <row r="31" spans="2:60" s="37" customFormat="1" ht="24.95" customHeight="1">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G31" s="137"/>
      <c r="BH31" s="137"/>
    </row>
    <row r="32" spans="2:60" ht="24.95" customHeight="1">
      <c r="B32" s="157" t="s">
        <v>144</v>
      </c>
      <c r="C32" s="157"/>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2:60" ht="24.95" customHeight="1">
      <c r="B33" s="158" t="s">
        <v>152</v>
      </c>
      <c r="C33" s="158"/>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row>
    <row r="34" spans="2:60" ht="24.95" customHeight="1">
      <c r="B34" s="180" t="s">
        <v>128</v>
      </c>
      <c r="C34" s="180"/>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H34" s="138" t="s">
        <v>125</v>
      </c>
    </row>
    <row r="35" spans="2:60" ht="24.95" customHeight="1">
      <c r="B35" s="172" t="s">
        <v>60</v>
      </c>
      <c r="C35" s="173" t="s">
        <v>61</v>
      </c>
      <c r="D35" s="172">
        <v>2012</v>
      </c>
      <c r="E35" s="172"/>
      <c r="F35" s="172"/>
      <c r="G35" s="172"/>
      <c r="H35" s="174">
        <v>2013</v>
      </c>
      <c r="I35" s="175"/>
      <c r="J35" s="175"/>
      <c r="K35" s="176"/>
      <c r="L35" s="174">
        <v>2014</v>
      </c>
      <c r="M35" s="175"/>
      <c r="N35" s="175"/>
      <c r="O35" s="176"/>
      <c r="P35" s="174">
        <v>2015</v>
      </c>
      <c r="Q35" s="175"/>
      <c r="R35" s="175"/>
      <c r="S35" s="176"/>
      <c r="T35" s="174">
        <v>2016</v>
      </c>
      <c r="U35" s="175"/>
      <c r="V35" s="175"/>
      <c r="W35" s="176"/>
      <c r="X35" s="174">
        <v>2017</v>
      </c>
      <c r="Y35" s="175"/>
      <c r="Z35" s="175"/>
      <c r="AA35" s="176"/>
      <c r="AB35" s="174">
        <v>2018</v>
      </c>
      <c r="AC35" s="175"/>
      <c r="AD35" s="175"/>
      <c r="AE35" s="176"/>
      <c r="AF35" s="174">
        <v>2019</v>
      </c>
      <c r="AG35" s="175"/>
      <c r="AH35" s="175"/>
      <c r="AI35" s="176"/>
      <c r="AJ35" s="174">
        <v>2020</v>
      </c>
      <c r="AK35" s="175"/>
      <c r="AL35" s="175"/>
      <c r="AM35" s="176"/>
      <c r="AN35" s="174">
        <v>2021</v>
      </c>
      <c r="AO35" s="175"/>
      <c r="AP35" s="175"/>
      <c r="AQ35" s="176"/>
      <c r="AR35" s="174">
        <v>2022</v>
      </c>
      <c r="AS35" s="175"/>
      <c r="AT35" s="175"/>
      <c r="AU35" s="176"/>
      <c r="AV35" s="174">
        <v>2023</v>
      </c>
      <c r="AW35" s="175"/>
      <c r="AX35" s="175"/>
      <c r="AY35" s="176"/>
      <c r="AZ35" s="174" t="s">
        <v>138</v>
      </c>
      <c r="BA35" s="175"/>
      <c r="BB35" s="175"/>
      <c r="BC35" s="176"/>
      <c r="BD35" s="174" t="s">
        <v>139</v>
      </c>
      <c r="BE35" s="175"/>
      <c r="BF35" s="175"/>
      <c r="BG35" s="176"/>
      <c r="BH35" s="177" t="s">
        <v>62</v>
      </c>
    </row>
    <row r="36" spans="2:60" ht="24.95" customHeight="1">
      <c r="B36" s="172"/>
      <c r="C36" s="173"/>
      <c r="D36" s="46" t="s">
        <v>63</v>
      </c>
      <c r="E36" s="46" t="s">
        <v>64</v>
      </c>
      <c r="F36" s="46" t="s">
        <v>65</v>
      </c>
      <c r="G36" s="46" t="s">
        <v>66</v>
      </c>
      <c r="H36" s="46" t="s">
        <v>63</v>
      </c>
      <c r="I36" s="46" t="s">
        <v>64</v>
      </c>
      <c r="J36" s="46" t="s">
        <v>65</v>
      </c>
      <c r="K36" s="46" t="s">
        <v>66</v>
      </c>
      <c r="L36" s="46" t="s">
        <v>63</v>
      </c>
      <c r="M36" s="46" t="s">
        <v>64</v>
      </c>
      <c r="N36" s="46" t="s">
        <v>65</v>
      </c>
      <c r="O36" s="46" t="s">
        <v>66</v>
      </c>
      <c r="P36" s="46" t="s">
        <v>63</v>
      </c>
      <c r="Q36" s="46" t="s">
        <v>64</v>
      </c>
      <c r="R36" s="46" t="s">
        <v>65</v>
      </c>
      <c r="S36" s="46" t="s">
        <v>66</v>
      </c>
      <c r="T36" s="46" t="s">
        <v>63</v>
      </c>
      <c r="U36" s="46" t="s">
        <v>64</v>
      </c>
      <c r="V36" s="46" t="s">
        <v>65</v>
      </c>
      <c r="W36" s="46" t="s">
        <v>66</v>
      </c>
      <c r="X36" s="46" t="s">
        <v>63</v>
      </c>
      <c r="Y36" s="46" t="s">
        <v>64</v>
      </c>
      <c r="Z36" s="46" t="s">
        <v>65</v>
      </c>
      <c r="AA36" s="46" t="s">
        <v>66</v>
      </c>
      <c r="AB36" s="46" t="s">
        <v>63</v>
      </c>
      <c r="AC36" s="46" t="s">
        <v>64</v>
      </c>
      <c r="AD36" s="46" t="s">
        <v>65</v>
      </c>
      <c r="AE36" s="46" t="s">
        <v>66</v>
      </c>
      <c r="AF36" s="46" t="s">
        <v>63</v>
      </c>
      <c r="AG36" s="46" t="s">
        <v>64</v>
      </c>
      <c r="AH36" s="46" t="s">
        <v>65</v>
      </c>
      <c r="AI36" s="46" t="s">
        <v>66</v>
      </c>
      <c r="AJ36" s="46" t="s">
        <v>63</v>
      </c>
      <c r="AK36" s="46" t="s">
        <v>64</v>
      </c>
      <c r="AL36" s="46" t="s">
        <v>65</v>
      </c>
      <c r="AM36" s="46" t="s">
        <v>66</v>
      </c>
      <c r="AN36" s="46" t="s">
        <v>63</v>
      </c>
      <c r="AO36" s="46" t="s">
        <v>64</v>
      </c>
      <c r="AP36" s="46" t="s">
        <v>65</v>
      </c>
      <c r="AQ36" s="46" t="s">
        <v>66</v>
      </c>
      <c r="AR36" s="102" t="s">
        <v>63</v>
      </c>
      <c r="AS36" s="102" t="s">
        <v>64</v>
      </c>
      <c r="AT36" s="102" t="s">
        <v>65</v>
      </c>
      <c r="AU36" s="102" t="s">
        <v>66</v>
      </c>
      <c r="AV36" s="46" t="s">
        <v>63</v>
      </c>
      <c r="AW36" s="46" t="s">
        <v>64</v>
      </c>
      <c r="AX36" s="46" t="s">
        <v>65</v>
      </c>
      <c r="AY36" s="46" t="s">
        <v>66</v>
      </c>
      <c r="AZ36" s="46" t="s">
        <v>63</v>
      </c>
      <c r="BA36" s="46" t="s">
        <v>64</v>
      </c>
      <c r="BB36" s="46" t="s">
        <v>65</v>
      </c>
      <c r="BC36" s="46" t="s">
        <v>66</v>
      </c>
      <c r="BD36" s="46" t="s">
        <v>63</v>
      </c>
      <c r="BE36" s="46" t="s">
        <v>64</v>
      </c>
      <c r="BF36" s="46" t="s">
        <v>65</v>
      </c>
      <c r="BG36" s="46" t="s">
        <v>66</v>
      </c>
      <c r="BH36" s="178"/>
    </row>
    <row r="37" spans="2:60" ht="24.95" customHeight="1">
      <c r="B37" s="105"/>
      <c r="C37" s="47" t="s">
        <v>67</v>
      </c>
      <c r="D37" s="83"/>
      <c r="E37" s="62"/>
      <c r="F37" s="62"/>
      <c r="G37" s="63"/>
      <c r="H37" s="103">
        <f t="shared" ref="H37:H56" si="42">(H8/D8-1)*100</f>
        <v>4.5690196598269894</v>
      </c>
      <c r="I37" s="72">
        <f t="shared" ref="I37:I56" si="43">(I8/E8-1)*100</f>
        <v>5.0029754608358568</v>
      </c>
      <c r="J37" s="72">
        <f t="shared" ref="J37:J56" si="44">(J8/F8-1)*100</f>
        <v>3.7062779033620652</v>
      </c>
      <c r="K37" s="73">
        <f t="shared" ref="K37:K56" si="45">(K8/G8-1)*100</f>
        <v>0.70788795249068226</v>
      </c>
      <c r="L37" s="103">
        <f t="shared" ref="L37:L56" si="46">(L8/H8-1)*100</f>
        <v>4.5630326411383981</v>
      </c>
      <c r="M37" s="72">
        <f t="shared" ref="M37:M56" si="47">(M8/I8-1)*100</f>
        <v>6.209162667761392</v>
      </c>
      <c r="N37" s="72">
        <f t="shared" ref="N37:N56" si="48">(N8/J8-1)*100</f>
        <v>5.2317643359329313</v>
      </c>
      <c r="O37" s="73">
        <f t="shared" ref="O37:O56" si="49">(O8/K8-1)*100</f>
        <v>0.22948321425033669</v>
      </c>
      <c r="P37" s="103">
        <f t="shared" ref="P37:P56" si="50">(P8/L8-1)*100</f>
        <v>6.0046857621099514</v>
      </c>
      <c r="Q37" s="72">
        <f t="shared" ref="Q37:Q56" si="51">(Q8/M8-1)*100</f>
        <v>5.1403727520139553</v>
      </c>
      <c r="R37" s="72">
        <f t="shared" ref="R37:R56" si="52">(R8/N8-1)*100</f>
        <v>5.4197699721076464</v>
      </c>
      <c r="S37" s="73">
        <f t="shared" ref="S37:S56" si="53">(S8/O8-1)*100</f>
        <v>14.065176633439936</v>
      </c>
      <c r="T37" s="103">
        <f t="shared" ref="T37:T56" si="54">(T8/P8-1)*100</f>
        <v>4.6955044589220618</v>
      </c>
      <c r="U37" s="72">
        <f t="shared" ref="U37:U56" si="55">(U8/Q8-1)*100</f>
        <v>4.8594736257201898</v>
      </c>
      <c r="V37" s="72">
        <f t="shared" ref="V37:V56" si="56">(V8/R8-1)*100</f>
        <v>5.185902629860073</v>
      </c>
      <c r="W37" s="73">
        <f t="shared" ref="W37:W56" si="57">(W8/S8-1)*100</f>
        <v>5.1420255168395768</v>
      </c>
      <c r="X37" s="103">
        <f t="shared" ref="X37:AP50" si="58">(X8/T8-1)*100</f>
        <v>2.469859916488093</v>
      </c>
      <c r="Y37" s="72">
        <f t="shared" si="58"/>
        <v>-1.1873474534088047</v>
      </c>
      <c r="Z37" s="72">
        <f t="shared" si="58"/>
        <v>-2.4446509697218843</v>
      </c>
      <c r="AA37" s="73">
        <f t="shared" si="58"/>
        <v>-2.2379636074914111</v>
      </c>
      <c r="AB37" s="103">
        <f t="shared" si="58"/>
        <v>-1.0279531987478219E-2</v>
      </c>
      <c r="AC37" s="72">
        <f t="shared" si="58"/>
        <v>2.0111076410365802</v>
      </c>
      <c r="AD37" s="72">
        <f t="shared" si="58"/>
        <v>2.8548746935648017</v>
      </c>
      <c r="AE37" s="73">
        <f t="shared" si="58"/>
        <v>4.8542631887121823</v>
      </c>
      <c r="AF37" s="103">
        <f t="shared" si="58"/>
        <v>2.5176526142368871</v>
      </c>
      <c r="AG37" s="72">
        <f t="shared" si="58"/>
        <v>2.7402959417046846</v>
      </c>
      <c r="AH37" s="72">
        <f t="shared" si="58"/>
        <v>1.3420526091307838</v>
      </c>
      <c r="AI37" s="73">
        <f t="shared" si="58"/>
        <v>-1.7838092376662895</v>
      </c>
      <c r="AJ37" s="103">
        <f t="shared" si="58"/>
        <v>-3.0230885930254581</v>
      </c>
      <c r="AK37" s="72">
        <f t="shared" si="58"/>
        <v>-11.709835657428947</v>
      </c>
      <c r="AL37" s="72">
        <f t="shared" si="58"/>
        <v>-12.385449501743761</v>
      </c>
      <c r="AM37" s="73">
        <f t="shared" si="58"/>
        <v>-12.08511744641827</v>
      </c>
      <c r="AN37" s="103">
        <f t="shared" si="58"/>
        <v>-4.9491983805294186</v>
      </c>
      <c r="AO37" s="72">
        <f t="shared" si="58"/>
        <v>7.4542439859408116</v>
      </c>
      <c r="AP37" s="72">
        <f t="shared" si="58"/>
        <v>8.3690011053171531</v>
      </c>
      <c r="AQ37" s="73">
        <f t="shared" ref="AQ37:AQ56" si="59">(AQ8/AM8-1)*100</f>
        <v>10.356414189847897</v>
      </c>
      <c r="AR37" s="103">
        <f t="shared" ref="AR37:AR56" si="60">(AR8/AN8-1)*100</f>
        <v>9.1464226688672934</v>
      </c>
      <c r="AS37" s="72">
        <f t="shared" ref="AS37:AS56" si="61">(AS8/AO8-1)*100</f>
        <v>9.1234779177479233</v>
      </c>
      <c r="AT37" s="72">
        <f t="shared" ref="AT37:AT56" si="62">(AT8/AP8-1)*100</f>
        <v>9.7102987181969969</v>
      </c>
      <c r="AU37" s="73">
        <f t="shared" ref="AU37:BG52" si="63">(AU8/AQ8-1)*100</f>
        <v>5.7127649612932263</v>
      </c>
      <c r="AV37" s="103">
        <f t="shared" si="63"/>
        <v>4.65152251846217</v>
      </c>
      <c r="AW37" s="72">
        <f t="shared" si="63"/>
        <v>3.836593958626322</v>
      </c>
      <c r="AX37" s="72">
        <f t="shared" si="63"/>
        <v>2.76791568663175</v>
      </c>
      <c r="AY37" s="73">
        <f t="shared" si="63"/>
        <v>4.1107621404312011</v>
      </c>
      <c r="AZ37" s="103">
        <f t="shared" si="63"/>
        <v>5.6333043983194164</v>
      </c>
      <c r="BA37" s="72">
        <f t="shared" si="63"/>
        <v>6.7074670064038555</v>
      </c>
      <c r="BB37" s="72">
        <f t="shared" si="63"/>
        <v>7.1400494760593736</v>
      </c>
      <c r="BC37" s="73">
        <f t="shared" si="63"/>
        <v>7.5086705411040233</v>
      </c>
      <c r="BD37" s="103">
        <f t="shared" si="63"/>
        <v>4.2952808690240429</v>
      </c>
      <c r="BE37" s="72">
        <f t="shared" si="63"/>
        <v>4.1808551034706376</v>
      </c>
      <c r="BF37" s="72">
        <f t="shared" si="63"/>
        <v>6.901471183645147</v>
      </c>
      <c r="BG37" s="73">
        <f t="shared" si="63"/>
        <v>8.6216112444638782</v>
      </c>
      <c r="BH37" s="89" t="s">
        <v>68</v>
      </c>
    </row>
    <row r="38" spans="2:60" ht="24.95" customHeight="1">
      <c r="B38" s="106" t="s">
        <v>69</v>
      </c>
      <c r="C38" s="49" t="s">
        <v>70</v>
      </c>
      <c r="D38" s="84"/>
      <c r="E38" s="64"/>
      <c r="F38" s="64"/>
      <c r="G38" s="65"/>
      <c r="H38" s="66">
        <f t="shared" si="42"/>
        <v>-5.1544215362422374</v>
      </c>
      <c r="I38" s="67">
        <f t="shared" si="43"/>
        <v>1.7886715799390496</v>
      </c>
      <c r="J38" s="67">
        <f t="shared" si="44"/>
        <v>10.987004397520316</v>
      </c>
      <c r="K38" s="68">
        <f t="shared" si="45"/>
        <v>5.6142537805196513</v>
      </c>
      <c r="L38" s="66">
        <f t="shared" si="46"/>
        <v>-22.711302465913686</v>
      </c>
      <c r="M38" s="67">
        <f t="shared" si="47"/>
        <v>-10.995287626739458</v>
      </c>
      <c r="N38" s="67">
        <f t="shared" si="48"/>
        <v>63.350056887879532</v>
      </c>
      <c r="O38" s="68">
        <f t="shared" si="49"/>
        <v>29.325693046609413</v>
      </c>
      <c r="P38" s="66">
        <f t="shared" si="50"/>
        <v>-5.1511895607592955</v>
      </c>
      <c r="Q38" s="67">
        <f t="shared" si="51"/>
        <v>7.8405702865695703</v>
      </c>
      <c r="R38" s="67">
        <f t="shared" si="52"/>
        <v>36.036282761835395</v>
      </c>
      <c r="S38" s="68">
        <f t="shared" si="53"/>
        <v>-22.310834285859283</v>
      </c>
      <c r="T38" s="66">
        <f t="shared" si="54"/>
        <v>6.4332392175123765</v>
      </c>
      <c r="U38" s="67">
        <f t="shared" si="55"/>
        <v>2.2531672028276217</v>
      </c>
      <c r="V38" s="67">
        <f t="shared" si="56"/>
        <v>0.91447672891595833</v>
      </c>
      <c r="W38" s="68">
        <f t="shared" si="57"/>
        <v>0.58517240552677929</v>
      </c>
      <c r="X38" s="66">
        <f t="shared" si="58"/>
        <v>4.4509721334231811</v>
      </c>
      <c r="Y38" s="67">
        <f t="shared" si="58"/>
        <v>7.4020145453515429</v>
      </c>
      <c r="Z38" s="67">
        <f t="shared" si="58"/>
        <v>5.5394130347112158</v>
      </c>
      <c r="AA38" s="68">
        <f t="shared" si="58"/>
        <v>4.3360932500843274</v>
      </c>
      <c r="AB38" s="66">
        <f t="shared" si="58"/>
        <v>7.0720882632040905</v>
      </c>
      <c r="AC38" s="67">
        <f t="shared" si="58"/>
        <v>4.1786600878666036</v>
      </c>
      <c r="AD38" s="67">
        <f t="shared" si="58"/>
        <v>2.9133726079426214</v>
      </c>
      <c r="AE38" s="68">
        <f t="shared" si="58"/>
        <v>3.3252441901206797</v>
      </c>
      <c r="AF38" s="66">
        <f t="shared" si="58"/>
        <v>10.721847909871007</v>
      </c>
      <c r="AG38" s="67">
        <f t="shared" si="58"/>
        <v>12.5879481904005</v>
      </c>
      <c r="AH38" s="67">
        <f t="shared" si="58"/>
        <v>8.6246959085424901</v>
      </c>
      <c r="AI38" s="68">
        <f t="shared" si="58"/>
        <v>7.3200015390992412</v>
      </c>
      <c r="AJ38" s="66">
        <f t="shared" si="58"/>
        <v>-7.8663769895887743</v>
      </c>
      <c r="AK38" s="67">
        <f t="shared" si="58"/>
        <v>-1.5954857671968137</v>
      </c>
      <c r="AL38" s="67">
        <f t="shared" si="58"/>
        <v>-2.0876028331062724</v>
      </c>
      <c r="AM38" s="68">
        <f t="shared" si="58"/>
        <v>1.0642461035646589</v>
      </c>
      <c r="AN38" s="66">
        <f t="shared" si="58"/>
        <v>39.771178853578192</v>
      </c>
      <c r="AO38" s="67">
        <f t="shared" si="58"/>
        <v>23.639279027137206</v>
      </c>
      <c r="AP38" s="67">
        <f t="shared" si="58"/>
        <v>12.047005512033326</v>
      </c>
      <c r="AQ38" s="68">
        <f t="shared" si="59"/>
        <v>8.7515133228529116</v>
      </c>
      <c r="AR38" s="66">
        <f t="shared" si="60"/>
        <v>-4.0294399986451896</v>
      </c>
      <c r="AS38" s="67">
        <f t="shared" si="61"/>
        <v>-4.9325157999959401</v>
      </c>
      <c r="AT38" s="67">
        <f t="shared" si="62"/>
        <v>-5.8842253672769296</v>
      </c>
      <c r="AU38" s="68">
        <f t="shared" si="63"/>
        <v>-9.0007895682981403</v>
      </c>
      <c r="AV38" s="66">
        <f t="shared" si="63"/>
        <v>0.97466246231319165</v>
      </c>
      <c r="AW38" s="67">
        <f t="shared" si="63"/>
        <v>0.38637657830653538</v>
      </c>
      <c r="AX38" s="67">
        <f t="shared" si="63"/>
        <v>2.5959432712932662</v>
      </c>
      <c r="AY38" s="68">
        <f t="shared" si="63"/>
        <v>1.170917080838918</v>
      </c>
      <c r="AZ38" s="66">
        <f t="shared" si="63"/>
        <v>1.5846954937123625</v>
      </c>
      <c r="BA38" s="67">
        <f t="shared" si="63"/>
        <v>3.6930298138380335</v>
      </c>
      <c r="BB38" s="67">
        <f t="shared" si="63"/>
        <v>6.2831098949321484</v>
      </c>
      <c r="BC38" s="68">
        <f t="shared" si="63"/>
        <v>3.8513136242090296</v>
      </c>
      <c r="BD38" s="66">
        <f t="shared" si="63"/>
        <v>-2.812170887166543</v>
      </c>
      <c r="BE38" s="67">
        <f t="shared" si="63"/>
        <v>0.40375761587787551</v>
      </c>
      <c r="BF38" s="67">
        <f t="shared" si="63"/>
        <v>2.1457794486424264</v>
      </c>
      <c r="BG38" s="68">
        <f t="shared" si="63"/>
        <v>-0.49783665574513192</v>
      </c>
      <c r="BH38" s="90" t="s">
        <v>71</v>
      </c>
    </row>
    <row r="39" spans="2:60" ht="24.95" customHeight="1">
      <c r="B39" s="106" t="s">
        <v>72</v>
      </c>
      <c r="C39" s="49" t="s">
        <v>73</v>
      </c>
      <c r="D39" s="84"/>
      <c r="E39" s="64"/>
      <c r="F39" s="64"/>
      <c r="G39" s="65"/>
      <c r="H39" s="66">
        <f t="shared" si="42"/>
        <v>7.3016938569189227</v>
      </c>
      <c r="I39" s="67">
        <f t="shared" si="43"/>
        <v>5.238601658656683</v>
      </c>
      <c r="J39" s="67">
        <f t="shared" si="44"/>
        <v>3.515783064675837</v>
      </c>
      <c r="K39" s="68">
        <f t="shared" si="45"/>
        <v>-2.9117442957106054</v>
      </c>
      <c r="L39" s="66">
        <f t="shared" si="46"/>
        <v>3.774496391439075</v>
      </c>
      <c r="M39" s="67">
        <f t="shared" si="47"/>
        <v>6.7399452100180834</v>
      </c>
      <c r="N39" s="67">
        <f t="shared" si="48"/>
        <v>3.7643909543670029</v>
      </c>
      <c r="O39" s="68">
        <f t="shared" si="49"/>
        <v>-16.62115876116146</v>
      </c>
      <c r="P39" s="66">
        <f t="shared" si="50"/>
        <v>1.6484660122886963</v>
      </c>
      <c r="Q39" s="67">
        <f t="shared" si="51"/>
        <v>1.272122907561668</v>
      </c>
      <c r="R39" s="67">
        <f t="shared" si="52"/>
        <v>3.4893746559103933</v>
      </c>
      <c r="S39" s="68">
        <f t="shared" si="53"/>
        <v>37.053197342888524</v>
      </c>
      <c r="T39" s="66">
        <f t="shared" si="54"/>
        <v>2.5928944658836661</v>
      </c>
      <c r="U39" s="67">
        <f t="shared" si="55"/>
        <v>2.7265063778056264</v>
      </c>
      <c r="V39" s="67">
        <f t="shared" si="56"/>
        <v>5.145018455000816</v>
      </c>
      <c r="W39" s="68">
        <f t="shared" si="57"/>
        <v>5.666412466100379</v>
      </c>
      <c r="X39" s="66">
        <f t="shared" si="58"/>
        <v>-3.0433833904708552</v>
      </c>
      <c r="Y39" s="67">
        <f t="shared" si="58"/>
        <v>-6.8598812555805804</v>
      </c>
      <c r="Z39" s="67">
        <f t="shared" si="58"/>
        <v>-8.895473683497146</v>
      </c>
      <c r="AA39" s="68">
        <f t="shared" si="58"/>
        <v>-8.3351739480852949</v>
      </c>
      <c r="AB39" s="66">
        <f t="shared" si="58"/>
        <v>-1.6114413046228848</v>
      </c>
      <c r="AC39" s="67">
        <f t="shared" si="58"/>
        <v>1.9783282836989935</v>
      </c>
      <c r="AD39" s="67">
        <f t="shared" si="58"/>
        <v>4.5983950908099702</v>
      </c>
      <c r="AE39" s="68">
        <f t="shared" si="58"/>
        <v>13.69857326841375</v>
      </c>
      <c r="AF39" s="66">
        <f t="shared" si="58"/>
        <v>0.79784850918194206</v>
      </c>
      <c r="AG39" s="67">
        <f t="shared" si="58"/>
        <v>0.32407213519352052</v>
      </c>
      <c r="AH39" s="67">
        <f t="shared" si="58"/>
        <v>-1.2102197147527693</v>
      </c>
      <c r="AI39" s="68">
        <f t="shared" si="58"/>
        <v>-10.638723039313568</v>
      </c>
      <c r="AJ39" s="66">
        <f t="shared" si="58"/>
        <v>5.4157585227234462</v>
      </c>
      <c r="AK39" s="67">
        <f t="shared" si="58"/>
        <v>-0.19554259106390193</v>
      </c>
      <c r="AL39" s="67">
        <f t="shared" si="58"/>
        <v>-9.7527743870806649</v>
      </c>
      <c r="AM39" s="68">
        <f t="shared" si="58"/>
        <v>-10.146265267192224</v>
      </c>
      <c r="AN39" s="66">
        <f t="shared" si="58"/>
        <v>-10.936979710797946</v>
      </c>
      <c r="AO39" s="67">
        <f t="shared" si="58"/>
        <v>-5.0890961351954589</v>
      </c>
      <c r="AP39" s="67">
        <f t="shared" si="58"/>
        <v>5.6396871017382999</v>
      </c>
      <c r="AQ39" s="68">
        <f t="shared" si="59"/>
        <v>8.918552460385353</v>
      </c>
      <c r="AR39" s="66">
        <f t="shared" si="60"/>
        <v>6.2480579036831685</v>
      </c>
      <c r="AS39" s="67">
        <f t="shared" si="61"/>
        <v>11.57139079816487</v>
      </c>
      <c r="AT39" s="67">
        <f t="shared" si="62"/>
        <v>11.797192631847398</v>
      </c>
      <c r="AU39" s="68">
        <f t="shared" si="63"/>
        <v>5.8539292448112734</v>
      </c>
      <c r="AV39" s="66">
        <f t="shared" si="63"/>
        <v>1.3299089644518425</v>
      </c>
      <c r="AW39" s="67">
        <f t="shared" si="63"/>
        <v>-5.1705110556289124</v>
      </c>
      <c r="AX39" s="67">
        <f t="shared" si="63"/>
        <v>-5.6574482664167096</v>
      </c>
      <c r="AY39" s="68">
        <f t="shared" si="63"/>
        <v>-2.2100199564072054</v>
      </c>
      <c r="AZ39" s="66">
        <f t="shared" si="63"/>
        <v>-1.2139042499576536</v>
      </c>
      <c r="BA39" s="67">
        <f t="shared" si="63"/>
        <v>0.40128869081419438</v>
      </c>
      <c r="BB39" s="67">
        <f t="shared" si="63"/>
        <v>2.0505019775363564</v>
      </c>
      <c r="BC39" s="68">
        <f t="shared" si="63"/>
        <v>1.2085059584541202</v>
      </c>
      <c r="BD39" s="66">
        <f t="shared" si="63"/>
        <v>-0.10162659741117519</v>
      </c>
      <c r="BE39" s="67">
        <f t="shared" si="63"/>
        <v>-3.1690769310299682E-2</v>
      </c>
      <c r="BF39" s="67">
        <f t="shared" si="63"/>
        <v>7.0253453891218731</v>
      </c>
      <c r="BG39" s="68">
        <f t="shared" si="63"/>
        <v>9.8717672603885642</v>
      </c>
      <c r="BH39" s="90" t="s">
        <v>74</v>
      </c>
    </row>
    <row r="40" spans="2:60" ht="24.95" customHeight="1">
      <c r="B40" s="106" t="s">
        <v>75</v>
      </c>
      <c r="C40" s="49" t="s">
        <v>76</v>
      </c>
      <c r="D40" s="84"/>
      <c r="E40" s="64"/>
      <c r="F40" s="64"/>
      <c r="G40" s="65"/>
      <c r="H40" s="66">
        <f t="shared" si="42"/>
        <v>1.1996079038713026</v>
      </c>
      <c r="I40" s="67">
        <f t="shared" si="43"/>
        <v>16.74412664518945</v>
      </c>
      <c r="J40" s="67">
        <f t="shared" si="44"/>
        <v>5.3984520235290212</v>
      </c>
      <c r="K40" s="68">
        <f t="shared" si="45"/>
        <v>-1.9602700909993498</v>
      </c>
      <c r="L40" s="66">
        <f t="shared" si="46"/>
        <v>3.6171599740032923</v>
      </c>
      <c r="M40" s="67">
        <f t="shared" si="47"/>
        <v>3.1784110970971557</v>
      </c>
      <c r="N40" s="67">
        <f t="shared" si="48"/>
        <v>-0.81097897287644161</v>
      </c>
      <c r="O40" s="68">
        <f t="shared" si="49"/>
        <v>4.8491221615962088</v>
      </c>
      <c r="P40" s="66">
        <f t="shared" si="50"/>
        <v>18.224784904333656</v>
      </c>
      <c r="Q40" s="67">
        <f t="shared" si="51"/>
        <v>15.045161996663614</v>
      </c>
      <c r="R40" s="67">
        <f t="shared" si="52"/>
        <v>20.604619827502503</v>
      </c>
      <c r="S40" s="68">
        <f t="shared" si="53"/>
        <v>22.480890862965495</v>
      </c>
      <c r="T40" s="66">
        <f t="shared" si="54"/>
        <v>15.457559506354146</v>
      </c>
      <c r="U40" s="67">
        <f t="shared" si="55"/>
        <v>14.5735540650616</v>
      </c>
      <c r="V40" s="67">
        <f t="shared" si="56"/>
        <v>13.539911964662842</v>
      </c>
      <c r="W40" s="68">
        <f t="shared" si="57"/>
        <v>9.1072860710005301</v>
      </c>
      <c r="X40" s="66">
        <f t="shared" si="58"/>
        <v>0.77197672482216539</v>
      </c>
      <c r="Y40" s="67">
        <f t="shared" si="58"/>
        <v>0.47221196989151171</v>
      </c>
      <c r="Z40" s="67">
        <f t="shared" si="58"/>
        <v>-4.221195518496379</v>
      </c>
      <c r="AA40" s="68">
        <f t="shared" si="58"/>
        <v>-1.427123838534794</v>
      </c>
      <c r="AB40" s="66">
        <f t="shared" si="58"/>
        <v>0.30586996671460032</v>
      </c>
      <c r="AC40" s="67">
        <f t="shared" si="58"/>
        <v>2.3124172066979254</v>
      </c>
      <c r="AD40" s="67">
        <f t="shared" si="58"/>
        <v>5.3787406865928533</v>
      </c>
      <c r="AE40" s="68">
        <f t="shared" si="58"/>
        <v>5.6320502978635112E-2</v>
      </c>
      <c r="AF40" s="66">
        <f t="shared" si="58"/>
        <v>7.2913023743698346</v>
      </c>
      <c r="AG40" s="67">
        <f t="shared" si="58"/>
        <v>7.7420718412757994</v>
      </c>
      <c r="AH40" s="67">
        <f t="shared" si="58"/>
        <v>1.6919842877935576</v>
      </c>
      <c r="AI40" s="68">
        <f t="shared" si="58"/>
        <v>3.8524932197675943</v>
      </c>
      <c r="AJ40" s="66">
        <f t="shared" si="58"/>
        <v>-15.468983884092957</v>
      </c>
      <c r="AK40" s="67">
        <f t="shared" si="58"/>
        <v>-17.571970869429631</v>
      </c>
      <c r="AL40" s="67">
        <f t="shared" si="58"/>
        <v>-12.620733238655468</v>
      </c>
      <c r="AM40" s="68">
        <f t="shared" si="58"/>
        <v>-16.15495263925353</v>
      </c>
      <c r="AN40" s="66">
        <f t="shared" si="58"/>
        <v>9.3207309836245358</v>
      </c>
      <c r="AO40" s="67">
        <f t="shared" si="58"/>
        <v>16.275511496839702</v>
      </c>
      <c r="AP40" s="67">
        <f t="shared" si="58"/>
        <v>15.020806543950261</v>
      </c>
      <c r="AQ40" s="68">
        <f t="shared" si="59"/>
        <v>13.92484718981153</v>
      </c>
      <c r="AR40" s="66">
        <f t="shared" si="60"/>
        <v>16.595188422132946</v>
      </c>
      <c r="AS40" s="67">
        <f t="shared" si="61"/>
        <v>9.0170335355587596</v>
      </c>
      <c r="AT40" s="67">
        <f t="shared" si="62"/>
        <v>15.344651271280352</v>
      </c>
      <c r="AU40" s="68">
        <f t="shared" si="63"/>
        <v>3.1935432628348304</v>
      </c>
      <c r="AV40" s="66">
        <f t="shared" si="63"/>
        <v>1.3849593390047765</v>
      </c>
      <c r="AW40" s="67">
        <f t="shared" si="63"/>
        <v>5.421222182113028</v>
      </c>
      <c r="AX40" s="67">
        <f t="shared" si="63"/>
        <v>2.9627235358593795</v>
      </c>
      <c r="AY40" s="68">
        <f t="shared" si="63"/>
        <v>6.0193028758149136</v>
      </c>
      <c r="AZ40" s="66">
        <f t="shared" si="63"/>
        <v>4.3272135395481914</v>
      </c>
      <c r="BA40" s="67">
        <f t="shared" si="63"/>
        <v>4.5324480969248349</v>
      </c>
      <c r="BB40" s="67">
        <f t="shared" si="63"/>
        <v>5.0486160192891205</v>
      </c>
      <c r="BC40" s="68">
        <f t="shared" si="63"/>
        <v>4.0281021035840414</v>
      </c>
      <c r="BD40" s="66">
        <f t="shared" si="63"/>
        <v>3.6123281814032016</v>
      </c>
      <c r="BE40" s="67">
        <f t="shared" si="63"/>
        <v>2.5098953391672341</v>
      </c>
      <c r="BF40" s="67">
        <f t="shared" si="63"/>
        <v>2.5253572689056369</v>
      </c>
      <c r="BG40" s="68">
        <f t="shared" si="63"/>
        <v>5.8444652943016706</v>
      </c>
      <c r="BH40" s="90" t="s">
        <v>77</v>
      </c>
    </row>
    <row r="41" spans="2:60" ht="24.95" customHeight="1">
      <c r="B41" s="106" t="s">
        <v>78</v>
      </c>
      <c r="C41" s="49" t="s">
        <v>79</v>
      </c>
      <c r="D41" s="84"/>
      <c r="E41" s="64"/>
      <c r="F41" s="64"/>
      <c r="G41" s="65"/>
      <c r="H41" s="66">
        <f t="shared" si="42"/>
        <v>8.3406471607843322</v>
      </c>
      <c r="I41" s="67">
        <f t="shared" si="43"/>
        <v>4.243261513730201</v>
      </c>
      <c r="J41" s="67">
        <f t="shared" si="44"/>
        <v>3.9827478885908763</v>
      </c>
      <c r="K41" s="68">
        <f t="shared" si="45"/>
        <v>0.49919443700379151</v>
      </c>
      <c r="L41" s="66">
        <f t="shared" si="46"/>
        <v>10.536220139303731</v>
      </c>
      <c r="M41" s="67">
        <f t="shared" si="47"/>
        <v>3.0692086738095758</v>
      </c>
      <c r="N41" s="67">
        <f t="shared" si="48"/>
        <v>-0.9062166076992173</v>
      </c>
      <c r="O41" s="68">
        <f t="shared" si="49"/>
        <v>25.40338745033932</v>
      </c>
      <c r="P41" s="66">
        <f t="shared" si="50"/>
        <v>-21.589800110725442</v>
      </c>
      <c r="Q41" s="67">
        <f t="shared" si="51"/>
        <v>-24.157702690094929</v>
      </c>
      <c r="R41" s="67">
        <f t="shared" si="52"/>
        <v>-26.941683562701179</v>
      </c>
      <c r="S41" s="68">
        <f t="shared" si="53"/>
        <v>-32.812402933928119</v>
      </c>
      <c r="T41" s="66">
        <f t="shared" si="54"/>
        <v>15.343166364250127</v>
      </c>
      <c r="U41" s="67">
        <f t="shared" si="55"/>
        <v>11.461384420085396</v>
      </c>
      <c r="V41" s="67">
        <f t="shared" si="56"/>
        <v>14.981932701152289</v>
      </c>
      <c r="W41" s="68">
        <f t="shared" si="57"/>
        <v>16.928401676607319</v>
      </c>
      <c r="X41" s="66">
        <f t="shared" si="58"/>
        <v>14.390572838832849</v>
      </c>
      <c r="Y41" s="67">
        <f t="shared" si="58"/>
        <v>18.607798012448029</v>
      </c>
      <c r="Z41" s="67">
        <f t="shared" si="58"/>
        <v>12.150957754874469</v>
      </c>
      <c r="AA41" s="68">
        <f t="shared" si="58"/>
        <v>5.6335743343321587</v>
      </c>
      <c r="AB41" s="66">
        <f t="shared" si="58"/>
        <v>-0.2800567228252393</v>
      </c>
      <c r="AC41" s="67">
        <f t="shared" si="58"/>
        <v>0.28508215910068024</v>
      </c>
      <c r="AD41" s="67">
        <f t="shared" si="58"/>
        <v>3.8005815059918735</v>
      </c>
      <c r="AE41" s="68">
        <f t="shared" si="58"/>
        <v>3.5839919195337799</v>
      </c>
      <c r="AF41" s="66">
        <f t="shared" si="58"/>
        <v>10.870409159278394</v>
      </c>
      <c r="AG41" s="67">
        <f t="shared" si="58"/>
        <v>6.3500147975881216</v>
      </c>
      <c r="AH41" s="67">
        <f t="shared" si="58"/>
        <v>11.283227306019604</v>
      </c>
      <c r="AI41" s="68">
        <f t="shared" si="58"/>
        <v>5.7355323445513751</v>
      </c>
      <c r="AJ41" s="66">
        <f t="shared" si="58"/>
        <v>-7.5400494712512529</v>
      </c>
      <c r="AK41" s="67">
        <f t="shared" si="58"/>
        <v>-9.4424761296608484</v>
      </c>
      <c r="AL41" s="67">
        <f t="shared" si="58"/>
        <v>-13.466234605456362</v>
      </c>
      <c r="AM41" s="68">
        <f t="shared" si="58"/>
        <v>-13.214196299942637</v>
      </c>
      <c r="AN41" s="66">
        <f t="shared" si="58"/>
        <v>4.4056661621522553</v>
      </c>
      <c r="AO41" s="67">
        <f t="shared" si="58"/>
        <v>16.140022712964907</v>
      </c>
      <c r="AP41" s="67">
        <f t="shared" si="58"/>
        <v>6.1438758556163764</v>
      </c>
      <c r="AQ41" s="68">
        <f t="shared" si="59"/>
        <v>21.271007779602201</v>
      </c>
      <c r="AR41" s="66">
        <f t="shared" si="60"/>
        <v>16.566941444765892</v>
      </c>
      <c r="AS41" s="67">
        <f t="shared" si="61"/>
        <v>8.4345087655186326</v>
      </c>
      <c r="AT41" s="67">
        <f t="shared" si="62"/>
        <v>9.8943838206871462</v>
      </c>
      <c r="AU41" s="68">
        <f t="shared" si="63"/>
        <v>-3.3506293257440589</v>
      </c>
      <c r="AV41" s="66">
        <f t="shared" si="63"/>
        <v>2.9945099669473452</v>
      </c>
      <c r="AW41" s="67">
        <f t="shared" si="63"/>
        <v>7.0566632334809976</v>
      </c>
      <c r="AX41" s="67">
        <f t="shared" si="63"/>
        <v>7.4330304520126012</v>
      </c>
      <c r="AY41" s="68">
        <f t="shared" si="63"/>
        <v>6.971526784692661</v>
      </c>
      <c r="AZ41" s="66">
        <f t="shared" si="63"/>
        <v>1.1635185881771593</v>
      </c>
      <c r="BA41" s="67">
        <f t="shared" si="63"/>
        <v>0.24664964659995015</v>
      </c>
      <c r="BB41" s="67">
        <f t="shared" si="63"/>
        <v>-1.166487173786046</v>
      </c>
      <c r="BC41" s="68">
        <f t="shared" si="63"/>
        <v>1.6640613180849861</v>
      </c>
      <c r="BD41" s="66">
        <f t="shared" si="63"/>
        <v>1.7970645975575961</v>
      </c>
      <c r="BE41" s="67">
        <f t="shared" si="63"/>
        <v>4.2701620592664691</v>
      </c>
      <c r="BF41" s="67">
        <f t="shared" si="63"/>
        <v>4.2208193953663597</v>
      </c>
      <c r="BG41" s="68">
        <f t="shared" si="63"/>
        <v>3.3462715836016343</v>
      </c>
      <c r="BH41" s="90" t="s">
        <v>80</v>
      </c>
    </row>
    <row r="42" spans="2:60" ht="24.95" customHeight="1">
      <c r="B42" s="106" t="s">
        <v>81</v>
      </c>
      <c r="C42" s="49" t="s">
        <v>82</v>
      </c>
      <c r="D42" s="84"/>
      <c r="E42" s="64"/>
      <c r="F42" s="64"/>
      <c r="G42" s="65"/>
      <c r="H42" s="66">
        <f t="shared" si="42"/>
        <v>-7.9318200012299833</v>
      </c>
      <c r="I42" s="67">
        <f t="shared" si="43"/>
        <v>-3.7170767578437069</v>
      </c>
      <c r="J42" s="67">
        <f t="shared" si="44"/>
        <v>2.6606687540926766</v>
      </c>
      <c r="K42" s="68">
        <f t="shared" si="45"/>
        <v>10.299083020200417</v>
      </c>
      <c r="L42" s="66">
        <f t="shared" si="46"/>
        <v>5.3167754533678835</v>
      </c>
      <c r="M42" s="67">
        <f t="shared" si="47"/>
        <v>6.1415250724979886</v>
      </c>
      <c r="N42" s="67">
        <f t="shared" si="48"/>
        <v>4.0855490258858485</v>
      </c>
      <c r="O42" s="68">
        <f t="shared" si="49"/>
        <v>0.72239835896588112</v>
      </c>
      <c r="P42" s="66">
        <f t="shared" si="50"/>
        <v>8.0891218466643053</v>
      </c>
      <c r="Q42" s="67">
        <f t="shared" si="51"/>
        <v>5.8684530601872176</v>
      </c>
      <c r="R42" s="67">
        <f t="shared" si="52"/>
        <v>6.0455064041391449</v>
      </c>
      <c r="S42" s="68">
        <f t="shared" si="53"/>
        <v>6.4580963030974825</v>
      </c>
      <c r="T42" s="66">
        <f t="shared" si="54"/>
        <v>1.8889735467147784</v>
      </c>
      <c r="U42" s="67">
        <f t="shared" si="55"/>
        <v>2.5022292001894764</v>
      </c>
      <c r="V42" s="67">
        <f t="shared" si="56"/>
        <v>0.13209491214531965</v>
      </c>
      <c r="W42" s="68">
        <f t="shared" si="57"/>
        <v>-4.4308828159422831</v>
      </c>
      <c r="X42" s="66">
        <f t="shared" si="58"/>
        <v>-1.1429484738338491</v>
      </c>
      <c r="Y42" s="67">
        <f t="shared" si="58"/>
        <v>-2.0760337925615935</v>
      </c>
      <c r="Z42" s="67">
        <f t="shared" si="58"/>
        <v>0.30455183766240346</v>
      </c>
      <c r="AA42" s="68">
        <f t="shared" si="58"/>
        <v>1.7037256013949564</v>
      </c>
      <c r="AB42" s="66">
        <f t="shared" si="58"/>
        <v>5.4143549607001296</v>
      </c>
      <c r="AC42" s="67">
        <f t="shared" si="58"/>
        <v>3.0283682932795486</v>
      </c>
      <c r="AD42" s="67">
        <f t="shared" si="58"/>
        <v>0.39055431961059206</v>
      </c>
      <c r="AE42" s="68">
        <f t="shared" si="58"/>
        <v>0.48211774702660026</v>
      </c>
      <c r="AF42" s="66">
        <f t="shared" si="58"/>
        <v>-1.258379092937667</v>
      </c>
      <c r="AG42" s="67">
        <f t="shared" si="58"/>
        <v>-2.3219529939859429</v>
      </c>
      <c r="AH42" s="67">
        <f t="shared" si="58"/>
        <v>-1.4222910042890557</v>
      </c>
      <c r="AI42" s="68">
        <f t="shared" si="58"/>
        <v>0.16272604182649975</v>
      </c>
      <c r="AJ42" s="66">
        <f t="shared" si="58"/>
        <v>-4.9889623585680383</v>
      </c>
      <c r="AK42" s="67">
        <f t="shared" si="58"/>
        <v>-7.6931274589445042</v>
      </c>
      <c r="AL42" s="67">
        <f t="shared" si="58"/>
        <v>-9.7637976563589195</v>
      </c>
      <c r="AM42" s="68">
        <f t="shared" si="58"/>
        <v>-11.472247242111644</v>
      </c>
      <c r="AN42" s="66">
        <f t="shared" si="58"/>
        <v>-1.0181333523551439</v>
      </c>
      <c r="AO42" s="67">
        <f t="shared" si="58"/>
        <v>2.5770740467492947</v>
      </c>
      <c r="AP42" s="67">
        <f t="shared" si="58"/>
        <v>7.5253417387454613</v>
      </c>
      <c r="AQ42" s="68">
        <f t="shared" si="59"/>
        <v>4.5209350430599926</v>
      </c>
      <c r="AR42" s="66">
        <f t="shared" si="60"/>
        <v>2.2074817085583787</v>
      </c>
      <c r="AS42" s="67">
        <f t="shared" si="61"/>
        <v>3.1381113296877317</v>
      </c>
      <c r="AT42" s="67">
        <f t="shared" si="62"/>
        <v>7.1461620331782161</v>
      </c>
      <c r="AU42" s="68">
        <f t="shared" si="63"/>
        <v>10.014761143646457</v>
      </c>
      <c r="AV42" s="66">
        <f t="shared" si="63"/>
        <v>7.6701862084688432</v>
      </c>
      <c r="AW42" s="67">
        <f t="shared" si="63"/>
        <v>10.921688096510351</v>
      </c>
      <c r="AX42" s="67">
        <f t="shared" si="63"/>
        <v>7.8096035426678645</v>
      </c>
      <c r="AY42" s="68">
        <f t="shared" si="63"/>
        <v>8.2182901255933416</v>
      </c>
      <c r="AZ42" s="66">
        <f t="shared" si="63"/>
        <v>16.815300090302898</v>
      </c>
      <c r="BA42" s="67">
        <f t="shared" si="63"/>
        <v>19.295465247675846</v>
      </c>
      <c r="BB42" s="67">
        <f t="shared" si="63"/>
        <v>18.106327286909817</v>
      </c>
      <c r="BC42" s="68">
        <f t="shared" si="63"/>
        <v>20.559792288361201</v>
      </c>
      <c r="BD42" s="66">
        <f t="shared" si="63"/>
        <v>9.0712962757808491</v>
      </c>
      <c r="BE42" s="67">
        <f t="shared" si="63"/>
        <v>10.011699465856738</v>
      </c>
      <c r="BF42" s="67">
        <f t="shared" si="63"/>
        <v>11.775794095525693</v>
      </c>
      <c r="BG42" s="68">
        <f t="shared" si="63"/>
        <v>13.391515951631661</v>
      </c>
      <c r="BH42" s="90" t="s">
        <v>83</v>
      </c>
    </row>
    <row r="43" spans="2:60" ht="24.95" customHeight="1">
      <c r="B43" s="106" t="s">
        <v>84</v>
      </c>
      <c r="C43" s="49" t="s">
        <v>85</v>
      </c>
      <c r="D43" s="84"/>
      <c r="E43" s="64"/>
      <c r="F43" s="64"/>
      <c r="G43" s="65"/>
      <c r="H43" s="66">
        <f t="shared" si="42"/>
        <v>8.3204127443633702</v>
      </c>
      <c r="I43" s="67">
        <f t="shared" si="43"/>
        <v>7.9822315064484561</v>
      </c>
      <c r="J43" s="67">
        <f t="shared" si="44"/>
        <v>4.2387040653669716</v>
      </c>
      <c r="K43" s="68">
        <f t="shared" si="45"/>
        <v>6.0467582638234596</v>
      </c>
      <c r="L43" s="66">
        <f t="shared" si="46"/>
        <v>4.4819808514737103</v>
      </c>
      <c r="M43" s="67">
        <f t="shared" si="47"/>
        <v>2.9041557113951955</v>
      </c>
      <c r="N43" s="67">
        <f t="shared" si="48"/>
        <v>4.5155406351241822</v>
      </c>
      <c r="O43" s="68">
        <f t="shared" si="49"/>
        <v>8.3395514441318763</v>
      </c>
      <c r="P43" s="66">
        <f t="shared" si="50"/>
        <v>13.230260893832169</v>
      </c>
      <c r="Q43" s="67">
        <f t="shared" si="51"/>
        <v>15.738152434835651</v>
      </c>
      <c r="R43" s="67">
        <f t="shared" si="52"/>
        <v>12.010611047546549</v>
      </c>
      <c r="S43" s="68">
        <f t="shared" si="53"/>
        <v>10.289776571911013</v>
      </c>
      <c r="T43" s="66">
        <f t="shared" si="54"/>
        <v>1.0197570607756612</v>
      </c>
      <c r="U43" s="67">
        <f t="shared" si="55"/>
        <v>3.4585206836376114</v>
      </c>
      <c r="V43" s="67">
        <f t="shared" si="56"/>
        <v>-0.55785266485625096</v>
      </c>
      <c r="W43" s="68">
        <f t="shared" si="57"/>
        <v>1.3416508138577754</v>
      </c>
      <c r="X43" s="66">
        <f t="shared" si="58"/>
        <v>5.0631560509299955</v>
      </c>
      <c r="Y43" s="67">
        <f t="shared" si="58"/>
        <v>-2.7862924331569117</v>
      </c>
      <c r="Z43" s="67">
        <f t="shared" si="58"/>
        <v>3.708572148758349</v>
      </c>
      <c r="AA43" s="68">
        <f t="shared" si="58"/>
        <v>-1.5555572575712384</v>
      </c>
      <c r="AB43" s="66">
        <f t="shared" si="58"/>
        <v>-3.0506187926484518</v>
      </c>
      <c r="AC43" s="67">
        <f t="shared" si="58"/>
        <v>3.9003634586523894</v>
      </c>
      <c r="AD43" s="67">
        <f t="shared" si="58"/>
        <v>2.9340806909301742</v>
      </c>
      <c r="AE43" s="68">
        <f t="shared" si="58"/>
        <v>3.3657227961590319</v>
      </c>
      <c r="AF43" s="66">
        <f t="shared" si="58"/>
        <v>5.304650317061399</v>
      </c>
      <c r="AG43" s="67">
        <f t="shared" si="58"/>
        <v>3.6143701058568123</v>
      </c>
      <c r="AH43" s="67">
        <f t="shared" si="58"/>
        <v>3.0946972111173254</v>
      </c>
      <c r="AI43" s="68">
        <f t="shared" si="58"/>
        <v>2.634593203477209</v>
      </c>
      <c r="AJ43" s="66">
        <f t="shared" si="58"/>
        <v>-9.8282852716112039</v>
      </c>
      <c r="AK43" s="67">
        <f t="shared" si="58"/>
        <v>-18.219493909244488</v>
      </c>
      <c r="AL43" s="67">
        <f t="shared" si="58"/>
        <v>-11.826394640268656</v>
      </c>
      <c r="AM43" s="68">
        <f t="shared" si="58"/>
        <v>-10.158885562890651</v>
      </c>
      <c r="AN43" s="66">
        <f t="shared" si="58"/>
        <v>0.89990752810340524</v>
      </c>
      <c r="AO43" s="67">
        <f t="shared" si="58"/>
        <v>16.140800931063183</v>
      </c>
      <c r="AP43" s="67">
        <f t="shared" si="58"/>
        <v>5.9346659389318379</v>
      </c>
      <c r="AQ43" s="68">
        <f t="shared" si="59"/>
        <v>6.5335915124672406</v>
      </c>
      <c r="AR43" s="66">
        <f t="shared" si="60"/>
        <v>6.6809983164219933</v>
      </c>
      <c r="AS43" s="67">
        <f t="shared" si="61"/>
        <v>3.9618007323432014</v>
      </c>
      <c r="AT43" s="67">
        <f t="shared" si="62"/>
        <v>2.7725966217442499</v>
      </c>
      <c r="AU43" s="68">
        <f t="shared" si="63"/>
        <v>2.9329299453191293</v>
      </c>
      <c r="AV43" s="66">
        <f t="shared" si="63"/>
        <v>8.1834378789360294</v>
      </c>
      <c r="AW43" s="67">
        <f t="shared" si="63"/>
        <v>6.407550475332302</v>
      </c>
      <c r="AX43" s="67">
        <f t="shared" si="63"/>
        <v>6.6985525666403811</v>
      </c>
      <c r="AY43" s="68">
        <f t="shared" si="63"/>
        <v>6.2919801249773144</v>
      </c>
      <c r="AZ43" s="66">
        <f t="shared" si="63"/>
        <v>6.5828291665262162</v>
      </c>
      <c r="BA43" s="67">
        <f t="shared" si="63"/>
        <v>6.9127196886790365</v>
      </c>
      <c r="BB43" s="67">
        <f t="shared" si="63"/>
        <v>7.5204626530257723</v>
      </c>
      <c r="BC43" s="68">
        <f t="shared" si="63"/>
        <v>8.7668409691356697</v>
      </c>
      <c r="BD43" s="66">
        <f t="shared" si="63"/>
        <v>6.376616579586103</v>
      </c>
      <c r="BE43" s="67">
        <f t="shared" si="63"/>
        <v>6.4747062518209164</v>
      </c>
      <c r="BF43" s="67">
        <f t="shared" si="63"/>
        <v>6.7248066838258458</v>
      </c>
      <c r="BG43" s="68">
        <f t="shared" si="63"/>
        <v>7.9787783911249521</v>
      </c>
      <c r="BH43" s="90" t="s">
        <v>86</v>
      </c>
    </row>
    <row r="44" spans="2:60" ht="24.95" customHeight="1">
      <c r="B44" s="106" t="s">
        <v>87</v>
      </c>
      <c r="C44" s="49" t="s">
        <v>88</v>
      </c>
      <c r="D44" s="84"/>
      <c r="E44" s="64"/>
      <c r="F44" s="64"/>
      <c r="G44" s="65"/>
      <c r="H44" s="66">
        <f t="shared" si="42"/>
        <v>6.0290341828124649</v>
      </c>
      <c r="I44" s="67">
        <f t="shared" si="43"/>
        <v>-1.0270154672427867</v>
      </c>
      <c r="J44" s="67">
        <f t="shared" si="44"/>
        <v>4.0176755575847878</v>
      </c>
      <c r="K44" s="68">
        <f t="shared" si="45"/>
        <v>-1.4760142158208867</v>
      </c>
      <c r="L44" s="66">
        <f t="shared" si="46"/>
        <v>14.420866869028526</v>
      </c>
      <c r="M44" s="67">
        <f t="shared" si="47"/>
        <v>17.296505603023739</v>
      </c>
      <c r="N44" s="67">
        <f t="shared" si="48"/>
        <v>11.569910413755725</v>
      </c>
      <c r="O44" s="68">
        <f t="shared" si="49"/>
        <v>16.065786956998586</v>
      </c>
      <c r="P44" s="66">
        <f t="shared" si="50"/>
        <v>-1.1498886149289733</v>
      </c>
      <c r="Q44" s="67">
        <f t="shared" si="51"/>
        <v>-3.500641661318793</v>
      </c>
      <c r="R44" s="67">
        <f t="shared" si="52"/>
        <v>-6.406420327763529</v>
      </c>
      <c r="S44" s="68">
        <f t="shared" si="53"/>
        <v>-7.3580045008723838</v>
      </c>
      <c r="T44" s="66">
        <f t="shared" si="54"/>
        <v>1.0616021497527273</v>
      </c>
      <c r="U44" s="67">
        <f t="shared" si="55"/>
        <v>0.18330825484129676</v>
      </c>
      <c r="V44" s="67">
        <f t="shared" si="56"/>
        <v>5.154820884940059</v>
      </c>
      <c r="W44" s="68">
        <f t="shared" si="57"/>
        <v>0.96201932995192418</v>
      </c>
      <c r="X44" s="66">
        <f t="shared" si="58"/>
        <v>15.614369266949968</v>
      </c>
      <c r="Y44" s="67">
        <f t="shared" si="58"/>
        <v>3.1156186657984808</v>
      </c>
      <c r="Z44" s="67">
        <f t="shared" si="58"/>
        <v>-7.088809738209811</v>
      </c>
      <c r="AA44" s="68">
        <f t="shared" si="58"/>
        <v>0.13572128308885212</v>
      </c>
      <c r="AB44" s="66">
        <f t="shared" si="58"/>
        <v>1.5277239345533822</v>
      </c>
      <c r="AC44" s="67">
        <f t="shared" si="58"/>
        <v>2.0828034881141599</v>
      </c>
      <c r="AD44" s="67">
        <f t="shared" si="58"/>
        <v>3.9316912683840854</v>
      </c>
      <c r="AE44" s="68">
        <f t="shared" si="58"/>
        <v>1.6784030823662643</v>
      </c>
      <c r="AF44" s="66">
        <f t="shared" si="58"/>
        <v>-0.23705401539684257</v>
      </c>
      <c r="AG44" s="67">
        <f t="shared" si="58"/>
        <v>9.4172632666558833</v>
      </c>
      <c r="AH44" s="67">
        <f t="shared" si="58"/>
        <v>4.7802792794649607</v>
      </c>
      <c r="AI44" s="68">
        <f t="shared" si="58"/>
        <v>4.5497487889478272</v>
      </c>
      <c r="AJ44" s="66">
        <f t="shared" si="58"/>
        <v>-7.8451814634456944</v>
      </c>
      <c r="AK44" s="67">
        <f t="shared" si="58"/>
        <v>-46.755236034476155</v>
      </c>
      <c r="AL44" s="67">
        <f t="shared" si="58"/>
        <v>-43.914244764498555</v>
      </c>
      <c r="AM44" s="68">
        <f t="shared" si="58"/>
        <v>-42.402144150287299</v>
      </c>
      <c r="AN44" s="66">
        <f t="shared" si="58"/>
        <v>-29.058503206699715</v>
      </c>
      <c r="AO44" s="67">
        <f t="shared" si="58"/>
        <v>40.331179429016252</v>
      </c>
      <c r="AP44" s="67">
        <f t="shared" si="58"/>
        <v>20.744589490832112</v>
      </c>
      <c r="AQ44" s="68">
        <f t="shared" si="59"/>
        <v>42.856088038648757</v>
      </c>
      <c r="AR44" s="66">
        <f t="shared" si="60"/>
        <v>27.121191090039787</v>
      </c>
      <c r="AS44" s="67">
        <f t="shared" si="61"/>
        <v>18.032583500579481</v>
      </c>
      <c r="AT44" s="67">
        <f t="shared" si="62"/>
        <v>10.312971837619411</v>
      </c>
      <c r="AU44" s="68">
        <f t="shared" si="63"/>
        <v>16.284971522808501</v>
      </c>
      <c r="AV44" s="66">
        <f t="shared" si="63"/>
        <v>12.496909830436564</v>
      </c>
      <c r="AW44" s="67">
        <f t="shared" si="63"/>
        <v>12.485342175509606</v>
      </c>
      <c r="AX44" s="67">
        <f t="shared" si="63"/>
        <v>15.110516931581008</v>
      </c>
      <c r="AY44" s="68">
        <f t="shared" si="63"/>
        <v>10.008335026237368</v>
      </c>
      <c r="AZ44" s="66">
        <f t="shared" si="63"/>
        <v>15.164764341195291</v>
      </c>
      <c r="BA44" s="67">
        <f t="shared" si="63"/>
        <v>16.539974888998255</v>
      </c>
      <c r="BB44" s="67">
        <f t="shared" si="63"/>
        <v>13.100836574007403</v>
      </c>
      <c r="BC44" s="68">
        <f t="shared" si="63"/>
        <v>15.750981731816282</v>
      </c>
      <c r="BD44" s="66">
        <f t="shared" si="63"/>
        <v>5.7820311054199269</v>
      </c>
      <c r="BE44" s="67">
        <f t="shared" si="63"/>
        <v>5.2939815049083405</v>
      </c>
      <c r="BF44" s="67">
        <f t="shared" si="63"/>
        <v>10.091606330536873</v>
      </c>
      <c r="BG44" s="68">
        <f t="shared" si="63"/>
        <v>11.050543738609564</v>
      </c>
      <c r="BH44" s="90" t="s">
        <v>89</v>
      </c>
    </row>
    <row r="45" spans="2:60" ht="24.95" customHeight="1">
      <c r="B45" s="106" t="s">
        <v>90</v>
      </c>
      <c r="C45" s="49" t="s">
        <v>91</v>
      </c>
      <c r="D45" s="84"/>
      <c r="E45" s="64"/>
      <c r="F45" s="64"/>
      <c r="G45" s="65"/>
      <c r="H45" s="66">
        <f t="shared" si="42"/>
        <v>3.4945521210035579</v>
      </c>
      <c r="I45" s="67">
        <f t="shared" si="43"/>
        <v>-2.8416029463778414</v>
      </c>
      <c r="J45" s="67">
        <f t="shared" si="44"/>
        <v>1.9168847623325158</v>
      </c>
      <c r="K45" s="68">
        <f t="shared" si="45"/>
        <v>4.1117213447462442</v>
      </c>
      <c r="L45" s="66">
        <f t="shared" si="46"/>
        <v>8.9445903947402705</v>
      </c>
      <c r="M45" s="67">
        <f t="shared" si="47"/>
        <v>9.6167827394736172</v>
      </c>
      <c r="N45" s="67">
        <f t="shared" si="48"/>
        <v>6.2502199602127995</v>
      </c>
      <c r="O45" s="68">
        <f t="shared" si="49"/>
        <v>7.0999351176490144</v>
      </c>
      <c r="P45" s="66">
        <f t="shared" si="50"/>
        <v>8.6977988610669641</v>
      </c>
      <c r="Q45" s="67">
        <f t="shared" si="51"/>
        <v>7.5473359546935903</v>
      </c>
      <c r="R45" s="67">
        <f t="shared" si="52"/>
        <v>25.090634625521503</v>
      </c>
      <c r="S45" s="68">
        <f t="shared" si="53"/>
        <v>7.0260566122062773</v>
      </c>
      <c r="T45" s="66">
        <f t="shared" si="54"/>
        <v>10.929463054196509</v>
      </c>
      <c r="U45" s="67">
        <f t="shared" si="55"/>
        <v>8.0144395045680827</v>
      </c>
      <c r="V45" s="67">
        <f t="shared" si="56"/>
        <v>6.6997448345450961</v>
      </c>
      <c r="W45" s="68">
        <f t="shared" si="57"/>
        <v>3.2309751338090331</v>
      </c>
      <c r="X45" s="66">
        <f t="shared" si="58"/>
        <v>11.555365640604087</v>
      </c>
      <c r="Y45" s="67">
        <f t="shared" si="58"/>
        <v>3.222573319401878</v>
      </c>
      <c r="Z45" s="67">
        <f t="shared" si="58"/>
        <v>9.1811795163409649</v>
      </c>
      <c r="AA45" s="68">
        <f t="shared" si="58"/>
        <v>9.737650760431471</v>
      </c>
      <c r="AB45" s="66">
        <f t="shared" si="58"/>
        <v>3.3487072220470093</v>
      </c>
      <c r="AC45" s="67">
        <f t="shared" si="58"/>
        <v>0.30951975162218925</v>
      </c>
      <c r="AD45" s="67">
        <f t="shared" si="58"/>
        <v>-3.5406239778249748</v>
      </c>
      <c r="AE45" s="68">
        <f t="shared" si="58"/>
        <v>-0.53425238083038007</v>
      </c>
      <c r="AF45" s="66">
        <f t="shared" si="58"/>
        <v>2.9676288091774694</v>
      </c>
      <c r="AG45" s="67">
        <f t="shared" si="58"/>
        <v>6.8341033188755729</v>
      </c>
      <c r="AH45" s="67">
        <f t="shared" si="58"/>
        <v>5.1593368866667877</v>
      </c>
      <c r="AI45" s="68">
        <f t="shared" si="58"/>
        <v>4.1803105518272377</v>
      </c>
      <c r="AJ45" s="66">
        <f t="shared" si="58"/>
        <v>-16.008262562275355</v>
      </c>
      <c r="AK45" s="67">
        <f t="shared" si="58"/>
        <v>-52.055497670193333</v>
      </c>
      <c r="AL45" s="67">
        <f t="shared" si="58"/>
        <v>-34.113072148602306</v>
      </c>
      <c r="AM45" s="68">
        <f t="shared" si="58"/>
        <v>-24.336158703799438</v>
      </c>
      <c r="AN45" s="66">
        <f t="shared" si="58"/>
        <v>-19.67909889395083</v>
      </c>
      <c r="AO45" s="67">
        <f t="shared" si="58"/>
        <v>49.238787029932787</v>
      </c>
      <c r="AP45" s="67">
        <f t="shared" si="58"/>
        <v>16.247441788802377</v>
      </c>
      <c r="AQ45" s="68">
        <f t="shared" si="59"/>
        <v>24.522032344945323</v>
      </c>
      <c r="AR45" s="66">
        <f t="shared" si="60"/>
        <v>27.331433096496617</v>
      </c>
      <c r="AS45" s="67">
        <f t="shared" si="61"/>
        <v>16.263493113473636</v>
      </c>
      <c r="AT45" s="67">
        <f t="shared" si="62"/>
        <v>9.5158746780558126</v>
      </c>
      <c r="AU45" s="68">
        <f t="shared" si="63"/>
        <v>2.704583042833586</v>
      </c>
      <c r="AV45" s="66">
        <f t="shared" si="63"/>
        <v>4.1503513667507264</v>
      </c>
      <c r="AW45" s="67">
        <f t="shared" si="63"/>
        <v>6.9838676934610433</v>
      </c>
      <c r="AX45" s="67">
        <f t="shared" si="63"/>
        <v>7.6570653022914659</v>
      </c>
      <c r="AY45" s="68">
        <f t="shared" si="63"/>
        <v>3.8834845111815008</v>
      </c>
      <c r="AZ45" s="66">
        <f t="shared" si="63"/>
        <v>8.946384806724117</v>
      </c>
      <c r="BA45" s="67">
        <f t="shared" si="63"/>
        <v>9.1997457473752107</v>
      </c>
      <c r="BB45" s="67">
        <f t="shared" si="63"/>
        <v>8.259646050546321</v>
      </c>
      <c r="BC45" s="68">
        <f t="shared" si="63"/>
        <v>11.125767634525241</v>
      </c>
      <c r="BD45" s="66">
        <f t="shared" si="63"/>
        <v>4.7698879696690399</v>
      </c>
      <c r="BE45" s="67">
        <f t="shared" si="63"/>
        <v>7.5153993587520729</v>
      </c>
      <c r="BF45" s="67">
        <f t="shared" si="63"/>
        <v>5.3002377796358857</v>
      </c>
      <c r="BG45" s="68">
        <f t="shared" si="63"/>
        <v>4.8209016166823604</v>
      </c>
      <c r="BH45" s="90" t="s">
        <v>92</v>
      </c>
    </row>
    <row r="46" spans="2:60" ht="24.95" customHeight="1">
      <c r="B46" s="106" t="s">
        <v>93</v>
      </c>
      <c r="C46" s="49" t="s">
        <v>94</v>
      </c>
      <c r="D46" s="84"/>
      <c r="E46" s="64"/>
      <c r="F46" s="64"/>
      <c r="G46" s="65"/>
      <c r="H46" s="66">
        <f t="shared" si="42"/>
        <v>4.6621798394136382</v>
      </c>
      <c r="I46" s="67">
        <f t="shared" si="43"/>
        <v>5.3347769459986205</v>
      </c>
      <c r="J46" s="67">
        <f t="shared" si="44"/>
        <v>8.389552444569004</v>
      </c>
      <c r="K46" s="68">
        <f t="shared" si="45"/>
        <v>6.170920393964141</v>
      </c>
      <c r="L46" s="66">
        <f t="shared" si="46"/>
        <v>3.4681683972937138</v>
      </c>
      <c r="M46" s="67">
        <f t="shared" si="47"/>
        <v>5.4179362061790526</v>
      </c>
      <c r="N46" s="67">
        <f t="shared" si="48"/>
        <v>6.3891041828775252</v>
      </c>
      <c r="O46" s="68">
        <f t="shared" si="49"/>
        <v>12.347930716753176</v>
      </c>
      <c r="P46" s="66">
        <f t="shared" si="50"/>
        <v>11.764402261892881</v>
      </c>
      <c r="Q46" s="67">
        <f t="shared" si="51"/>
        <v>9.8299863340176827</v>
      </c>
      <c r="R46" s="67">
        <f t="shared" si="52"/>
        <v>5.4513846564793633</v>
      </c>
      <c r="S46" s="68">
        <f t="shared" si="53"/>
        <v>-1.7182489134808021</v>
      </c>
      <c r="T46" s="66">
        <f t="shared" si="54"/>
        <v>3.0146187582176021</v>
      </c>
      <c r="U46" s="67">
        <f t="shared" si="55"/>
        <v>5.2420902819328319</v>
      </c>
      <c r="V46" s="67">
        <f t="shared" si="56"/>
        <v>8.4182440304025885</v>
      </c>
      <c r="W46" s="68">
        <f t="shared" si="57"/>
        <v>15.224595263608155</v>
      </c>
      <c r="X46" s="66">
        <f t="shared" si="58"/>
        <v>8.377620341558579</v>
      </c>
      <c r="Y46" s="67">
        <f t="shared" si="58"/>
        <v>9.3412340089104262</v>
      </c>
      <c r="Z46" s="67">
        <f t="shared" si="58"/>
        <v>0.88374280250049786</v>
      </c>
      <c r="AA46" s="68">
        <f t="shared" si="58"/>
        <v>8.2126248504284405</v>
      </c>
      <c r="AB46" s="66">
        <f t="shared" si="58"/>
        <v>1.3815409447295979</v>
      </c>
      <c r="AC46" s="67">
        <f t="shared" si="58"/>
        <v>-0.70134540202951845</v>
      </c>
      <c r="AD46" s="67">
        <f t="shared" si="58"/>
        <v>2.3181331393478999</v>
      </c>
      <c r="AE46" s="68">
        <f t="shared" si="58"/>
        <v>-5.8080687670045483</v>
      </c>
      <c r="AF46" s="66">
        <f t="shared" si="58"/>
        <v>-0.21201621154188777</v>
      </c>
      <c r="AG46" s="67">
        <f t="shared" si="58"/>
        <v>-0.93604409556886647</v>
      </c>
      <c r="AH46" s="67">
        <f t="shared" si="58"/>
        <v>-1.1649148830585654</v>
      </c>
      <c r="AI46" s="68">
        <f t="shared" si="58"/>
        <v>3.4993806153847062</v>
      </c>
      <c r="AJ46" s="66">
        <f t="shared" si="58"/>
        <v>11.776176588285757</v>
      </c>
      <c r="AK46" s="67">
        <f t="shared" si="58"/>
        <v>1.5705683334231502</v>
      </c>
      <c r="AL46" s="67">
        <f t="shared" si="58"/>
        <v>7.5349567771181514</v>
      </c>
      <c r="AM46" s="68">
        <f t="shared" si="58"/>
        <v>0.4841695485302111</v>
      </c>
      <c r="AN46" s="66">
        <f t="shared" si="58"/>
        <v>2.6665579651394378</v>
      </c>
      <c r="AO46" s="67">
        <f t="shared" si="58"/>
        <v>2.3560815512090771</v>
      </c>
      <c r="AP46" s="67">
        <f t="shared" si="58"/>
        <v>2.7322520703118025</v>
      </c>
      <c r="AQ46" s="68">
        <f t="shared" si="59"/>
        <v>6.7049412240133499</v>
      </c>
      <c r="AR46" s="66">
        <f t="shared" si="60"/>
        <v>5.6339424827417606</v>
      </c>
      <c r="AS46" s="67">
        <f t="shared" si="61"/>
        <v>9.1745051860250939</v>
      </c>
      <c r="AT46" s="67">
        <f t="shared" si="62"/>
        <v>8.2850230898589672</v>
      </c>
      <c r="AU46" s="68">
        <f t="shared" si="63"/>
        <v>8.9256513800446413</v>
      </c>
      <c r="AV46" s="66">
        <f t="shared" si="63"/>
        <v>2.763794997180935</v>
      </c>
      <c r="AW46" s="67">
        <f t="shared" si="63"/>
        <v>10.163093739485074</v>
      </c>
      <c r="AX46" s="67">
        <f t="shared" si="63"/>
        <v>4.3777906340906059</v>
      </c>
      <c r="AY46" s="68">
        <f t="shared" si="63"/>
        <v>4.3328281915191891</v>
      </c>
      <c r="AZ46" s="66">
        <f t="shared" si="63"/>
        <v>8.0271456011508313</v>
      </c>
      <c r="BA46" s="67">
        <f t="shared" si="63"/>
        <v>7.7698508385360743</v>
      </c>
      <c r="BB46" s="67">
        <f t="shared" si="63"/>
        <v>10.473920767200994</v>
      </c>
      <c r="BC46" s="68">
        <f t="shared" si="63"/>
        <v>8.9634437327600338</v>
      </c>
      <c r="BD46" s="66">
        <f t="shared" si="63"/>
        <v>3.2996436817123609</v>
      </c>
      <c r="BE46" s="67">
        <f t="shared" si="63"/>
        <v>6.2393309133323527</v>
      </c>
      <c r="BF46" s="67">
        <f t="shared" si="63"/>
        <v>5.064558284482068</v>
      </c>
      <c r="BG46" s="68">
        <f t="shared" si="63"/>
        <v>5.3635600083867363</v>
      </c>
      <c r="BH46" s="90" t="s">
        <v>95</v>
      </c>
    </row>
    <row r="47" spans="2:60" ht="24.95" customHeight="1">
      <c r="B47" s="106" t="s">
        <v>96</v>
      </c>
      <c r="C47" s="51" t="s">
        <v>97</v>
      </c>
      <c r="D47" s="85"/>
      <c r="E47" s="69"/>
      <c r="F47" s="69"/>
      <c r="G47" s="70"/>
      <c r="H47" s="71">
        <f t="shared" si="42"/>
        <v>10.150871257571126</v>
      </c>
      <c r="I47" s="72">
        <f t="shared" si="43"/>
        <v>14.968828392564593</v>
      </c>
      <c r="J47" s="72">
        <f t="shared" si="44"/>
        <v>18.215856493286342</v>
      </c>
      <c r="K47" s="73">
        <f t="shared" si="45"/>
        <v>16.321522436642134</v>
      </c>
      <c r="L47" s="71">
        <f t="shared" si="46"/>
        <v>10.20103244673507</v>
      </c>
      <c r="M47" s="72">
        <f t="shared" si="47"/>
        <v>9.9606329167719831</v>
      </c>
      <c r="N47" s="72">
        <f t="shared" si="48"/>
        <v>7.8389565524466409</v>
      </c>
      <c r="O47" s="73">
        <f t="shared" si="49"/>
        <v>8.6251262818719745</v>
      </c>
      <c r="P47" s="71">
        <f t="shared" si="50"/>
        <v>10.934961336143779</v>
      </c>
      <c r="Q47" s="72">
        <f t="shared" si="51"/>
        <v>6.9467253346213065</v>
      </c>
      <c r="R47" s="72">
        <f t="shared" si="52"/>
        <v>5.6682893709240512</v>
      </c>
      <c r="S47" s="73">
        <f t="shared" si="53"/>
        <v>6.9303132331788753</v>
      </c>
      <c r="T47" s="71">
        <f t="shared" si="54"/>
        <v>4.2349898785394302</v>
      </c>
      <c r="U47" s="72">
        <f t="shared" si="55"/>
        <v>5.3364847358405409</v>
      </c>
      <c r="V47" s="72">
        <f t="shared" si="56"/>
        <v>5.1919186529524541</v>
      </c>
      <c r="W47" s="73">
        <f t="shared" si="57"/>
        <v>9.6952405349209023</v>
      </c>
      <c r="X47" s="71">
        <f t="shared" si="58"/>
        <v>0.33468344467479927</v>
      </c>
      <c r="Y47" s="72">
        <f t="shared" si="58"/>
        <v>-0.38851593035169607</v>
      </c>
      <c r="Z47" s="72">
        <f t="shared" si="58"/>
        <v>-0.67300353133736834</v>
      </c>
      <c r="AA47" s="73">
        <f t="shared" si="58"/>
        <v>-3.4999556716145519</v>
      </c>
      <c r="AB47" s="71">
        <f t="shared" si="58"/>
        <v>-3.7894463678472379</v>
      </c>
      <c r="AC47" s="72">
        <f t="shared" si="58"/>
        <v>-3.6204844556907423</v>
      </c>
      <c r="AD47" s="72">
        <f t="shared" si="58"/>
        <v>-4.6702373765645895</v>
      </c>
      <c r="AE47" s="73">
        <f t="shared" si="58"/>
        <v>-5.224367041093636</v>
      </c>
      <c r="AF47" s="71">
        <f t="shared" si="58"/>
        <v>-0.14983274186352036</v>
      </c>
      <c r="AG47" s="72">
        <f t="shared" si="58"/>
        <v>-1.7795925574216609</v>
      </c>
      <c r="AH47" s="72">
        <f t="shared" si="58"/>
        <v>3.4502621091519359</v>
      </c>
      <c r="AI47" s="73">
        <f t="shared" si="58"/>
        <v>6.8576684090763784</v>
      </c>
      <c r="AJ47" s="71">
        <f t="shared" si="58"/>
        <v>-5.547506672863733</v>
      </c>
      <c r="AK47" s="72">
        <f t="shared" si="58"/>
        <v>-6.901748281743636</v>
      </c>
      <c r="AL47" s="72">
        <f t="shared" si="58"/>
        <v>-9.0006652621862138</v>
      </c>
      <c r="AM47" s="73">
        <f t="shared" si="58"/>
        <v>-8.9986985794616494</v>
      </c>
      <c r="AN47" s="71">
        <f t="shared" si="58"/>
        <v>1.4729609437549529</v>
      </c>
      <c r="AO47" s="72">
        <f t="shared" si="58"/>
        <v>3.7156453065657846</v>
      </c>
      <c r="AP47" s="72">
        <f t="shared" si="58"/>
        <v>6.9877954632899586</v>
      </c>
      <c r="AQ47" s="73">
        <f t="shared" si="59"/>
        <v>4.9010923472561529</v>
      </c>
      <c r="AR47" s="71">
        <f t="shared" si="60"/>
        <v>9.3193779497353635</v>
      </c>
      <c r="AS47" s="72">
        <f t="shared" si="61"/>
        <v>2.4160192478128062</v>
      </c>
      <c r="AT47" s="72">
        <f t="shared" si="62"/>
        <v>4.0257580205513177</v>
      </c>
      <c r="AU47" s="73">
        <f t="shared" si="63"/>
        <v>4.3518841859641721</v>
      </c>
      <c r="AV47" s="71">
        <f t="shared" si="63"/>
        <v>7.4230669757419987</v>
      </c>
      <c r="AW47" s="72">
        <f t="shared" si="63"/>
        <v>11.966827086155774</v>
      </c>
      <c r="AX47" s="72">
        <f t="shared" si="63"/>
        <v>7.3338318039681161</v>
      </c>
      <c r="AY47" s="73">
        <f t="shared" si="63"/>
        <v>11.711841586484994</v>
      </c>
      <c r="AZ47" s="71">
        <f t="shared" si="63"/>
        <v>7.0573424741691149</v>
      </c>
      <c r="BA47" s="72">
        <f t="shared" si="63"/>
        <v>8.190678813275154</v>
      </c>
      <c r="BB47" s="72">
        <f t="shared" si="63"/>
        <v>6.5425301130487723</v>
      </c>
      <c r="BC47" s="73">
        <f t="shared" si="63"/>
        <v>4.3211149815880923</v>
      </c>
      <c r="BD47" s="71">
        <f t="shared" si="63"/>
        <v>8.3456028261949875</v>
      </c>
      <c r="BE47" s="72">
        <f t="shared" si="63"/>
        <v>10.18186228316058</v>
      </c>
      <c r="BF47" s="72">
        <f t="shared" si="63"/>
        <v>12.272141605114118</v>
      </c>
      <c r="BG47" s="73">
        <f t="shared" si="63"/>
        <v>11.236678257728204</v>
      </c>
      <c r="BH47" s="89" t="s">
        <v>98</v>
      </c>
    </row>
    <row r="48" spans="2:60" ht="24.95" customHeight="1">
      <c r="B48" s="106" t="s">
        <v>99</v>
      </c>
      <c r="C48" s="49" t="s">
        <v>100</v>
      </c>
      <c r="D48" s="84"/>
      <c r="E48" s="64"/>
      <c r="F48" s="64"/>
      <c r="G48" s="65"/>
      <c r="H48" s="66">
        <f t="shared" si="42"/>
        <v>8.4339076307324845</v>
      </c>
      <c r="I48" s="67">
        <f t="shared" si="43"/>
        <v>4.2338307667606045</v>
      </c>
      <c r="J48" s="67">
        <f t="shared" si="44"/>
        <v>-1.5963187161610604</v>
      </c>
      <c r="K48" s="68">
        <f t="shared" si="45"/>
        <v>-6.2894866017877193</v>
      </c>
      <c r="L48" s="66">
        <f t="shared" si="46"/>
        <v>-5.2804350753113845</v>
      </c>
      <c r="M48" s="67">
        <f t="shared" si="47"/>
        <v>3.0998602388732754</v>
      </c>
      <c r="N48" s="67">
        <f t="shared" si="48"/>
        <v>15.986756576943485</v>
      </c>
      <c r="O48" s="68">
        <f t="shared" si="49"/>
        <v>28.12696761868829</v>
      </c>
      <c r="P48" s="66">
        <f t="shared" si="50"/>
        <v>15.424833773225387</v>
      </c>
      <c r="Q48" s="67">
        <f t="shared" si="51"/>
        <v>8.2147636650188982</v>
      </c>
      <c r="R48" s="67">
        <f t="shared" si="52"/>
        <v>1.6051577995199517</v>
      </c>
      <c r="S48" s="68">
        <f t="shared" si="53"/>
        <v>-4.2200497066894105</v>
      </c>
      <c r="T48" s="66">
        <f t="shared" si="54"/>
        <v>10.782202279026777</v>
      </c>
      <c r="U48" s="67">
        <f t="shared" si="55"/>
        <v>10.534208806279711</v>
      </c>
      <c r="V48" s="67">
        <f t="shared" si="56"/>
        <v>10.803120644651942</v>
      </c>
      <c r="W48" s="68">
        <f t="shared" si="57"/>
        <v>11.319506470190156</v>
      </c>
      <c r="X48" s="66">
        <f t="shared" si="58"/>
        <v>8.3512729917774919</v>
      </c>
      <c r="Y48" s="67">
        <f t="shared" si="58"/>
        <v>7.3172353257169531</v>
      </c>
      <c r="Z48" s="67">
        <f t="shared" si="58"/>
        <v>5.8522627840959407</v>
      </c>
      <c r="AA48" s="68">
        <f t="shared" si="58"/>
        <v>5.3625261091284848</v>
      </c>
      <c r="AB48" s="66">
        <f t="shared" si="58"/>
        <v>-0.54703173233573432</v>
      </c>
      <c r="AC48" s="67">
        <f t="shared" si="58"/>
        <v>-1.3038108896277767</v>
      </c>
      <c r="AD48" s="67">
        <f t="shared" si="58"/>
        <v>-3.3602941389758612</v>
      </c>
      <c r="AE48" s="68">
        <f t="shared" si="58"/>
        <v>-5.0158010426613941</v>
      </c>
      <c r="AF48" s="66">
        <f t="shared" si="58"/>
        <v>5.1658500930962692</v>
      </c>
      <c r="AG48" s="67">
        <f t="shared" si="58"/>
        <v>4.5056674177001765</v>
      </c>
      <c r="AH48" s="67">
        <f t="shared" si="58"/>
        <v>5.8150276913818688</v>
      </c>
      <c r="AI48" s="68">
        <f t="shared" si="58"/>
        <v>6.4332571514737147</v>
      </c>
      <c r="AJ48" s="66">
        <f t="shared" si="58"/>
        <v>-9.4296601312625068</v>
      </c>
      <c r="AK48" s="67">
        <f t="shared" si="58"/>
        <v>-14.820349147695811</v>
      </c>
      <c r="AL48" s="67">
        <f t="shared" si="58"/>
        <v>-14.18414245546311</v>
      </c>
      <c r="AM48" s="68">
        <f t="shared" si="58"/>
        <v>-12.845594267651329</v>
      </c>
      <c r="AN48" s="66">
        <f t="shared" si="58"/>
        <v>-0.65558235336451443</v>
      </c>
      <c r="AO48" s="67">
        <f t="shared" si="58"/>
        <v>12.827870103528415</v>
      </c>
      <c r="AP48" s="67">
        <f t="shared" si="58"/>
        <v>9.835077392346502</v>
      </c>
      <c r="AQ48" s="68">
        <f t="shared" si="59"/>
        <v>2.4232351412570852</v>
      </c>
      <c r="AR48" s="66">
        <f t="shared" si="60"/>
        <v>6.0085638710706046</v>
      </c>
      <c r="AS48" s="67">
        <f t="shared" si="61"/>
        <v>13.392050185028491</v>
      </c>
      <c r="AT48" s="67">
        <f t="shared" si="62"/>
        <v>12.510537443603997</v>
      </c>
      <c r="AU48" s="68">
        <f t="shared" si="63"/>
        <v>11.99700964842776</v>
      </c>
      <c r="AV48" s="66">
        <f t="shared" si="63"/>
        <v>5.0652251204468035</v>
      </c>
      <c r="AW48" s="67">
        <f t="shared" si="63"/>
        <v>6.7318806316795765</v>
      </c>
      <c r="AX48" s="67">
        <f t="shared" si="63"/>
        <v>5.9251649626393288</v>
      </c>
      <c r="AY48" s="68">
        <f t="shared" si="63"/>
        <v>9.812222916026947</v>
      </c>
      <c r="AZ48" s="66">
        <f t="shared" si="63"/>
        <v>7.1633733201708072</v>
      </c>
      <c r="BA48" s="67">
        <f t="shared" si="63"/>
        <v>8.6508313438414817</v>
      </c>
      <c r="BB48" s="67">
        <f t="shared" si="63"/>
        <v>10.288838476637574</v>
      </c>
      <c r="BC48" s="68">
        <f t="shared" si="63"/>
        <v>10.310344359144663</v>
      </c>
      <c r="BD48" s="66">
        <f t="shared" si="63"/>
        <v>9.4547974500446053</v>
      </c>
      <c r="BE48" s="67">
        <f t="shared" si="63"/>
        <v>5.0427890210183568</v>
      </c>
      <c r="BF48" s="67">
        <f t="shared" si="63"/>
        <v>9.2886340972954784</v>
      </c>
      <c r="BG48" s="68">
        <f t="shared" si="63"/>
        <v>8.3422043200434679</v>
      </c>
      <c r="BH48" s="90" t="s">
        <v>101</v>
      </c>
    </row>
    <row r="49" spans="2:60" s="53" customFormat="1" ht="24.95" customHeight="1">
      <c r="B49" s="106" t="s">
        <v>102</v>
      </c>
      <c r="C49" s="52" t="s">
        <v>103</v>
      </c>
      <c r="D49" s="84"/>
      <c r="E49" s="64"/>
      <c r="F49" s="64"/>
      <c r="G49" s="65"/>
      <c r="H49" s="66">
        <f t="shared" si="42"/>
        <v>0.44377563413426913</v>
      </c>
      <c r="I49" s="67">
        <f t="shared" si="43"/>
        <v>1.6191496687703477</v>
      </c>
      <c r="J49" s="67">
        <f t="shared" si="44"/>
        <v>1.0303462341929137</v>
      </c>
      <c r="K49" s="68">
        <f t="shared" si="45"/>
        <v>2.5321282736795014</v>
      </c>
      <c r="L49" s="66">
        <f t="shared" si="46"/>
        <v>10.982090151591661</v>
      </c>
      <c r="M49" s="67">
        <f t="shared" si="47"/>
        <v>11.836810116944774</v>
      </c>
      <c r="N49" s="67">
        <f t="shared" si="48"/>
        <v>9.7665901310602479</v>
      </c>
      <c r="O49" s="68">
        <f t="shared" si="49"/>
        <v>-0.19487998159800624</v>
      </c>
      <c r="P49" s="66">
        <f t="shared" si="50"/>
        <v>3.3309318988340442</v>
      </c>
      <c r="Q49" s="67">
        <f t="shared" si="51"/>
        <v>1.7161432783248332</v>
      </c>
      <c r="R49" s="67">
        <f t="shared" si="52"/>
        <v>5.331130578646448</v>
      </c>
      <c r="S49" s="68">
        <f t="shared" si="53"/>
        <v>7.7028718238072891</v>
      </c>
      <c r="T49" s="66">
        <f t="shared" si="54"/>
        <v>6.0675939615386643</v>
      </c>
      <c r="U49" s="67">
        <f t="shared" si="55"/>
        <v>2.8497990658812089</v>
      </c>
      <c r="V49" s="67">
        <f t="shared" si="56"/>
        <v>2.8258331691628502</v>
      </c>
      <c r="W49" s="68">
        <f t="shared" si="57"/>
        <v>13.513634399674146</v>
      </c>
      <c r="X49" s="66">
        <f t="shared" si="58"/>
        <v>2.4380304956614474</v>
      </c>
      <c r="Y49" s="67">
        <f t="shared" si="58"/>
        <v>1.5903052537404649</v>
      </c>
      <c r="Z49" s="67">
        <f t="shared" si="58"/>
        <v>2.6541933443683163</v>
      </c>
      <c r="AA49" s="68">
        <f t="shared" si="58"/>
        <v>-0.26395584407721273</v>
      </c>
      <c r="AB49" s="66">
        <f t="shared" si="58"/>
        <v>-0.23199034993759415</v>
      </c>
      <c r="AC49" s="67">
        <f t="shared" si="58"/>
        <v>0.51441838474119983</v>
      </c>
      <c r="AD49" s="67">
        <f t="shared" si="58"/>
        <v>-0.86389104612946133</v>
      </c>
      <c r="AE49" s="68">
        <f t="shared" si="58"/>
        <v>-1.9607847337769657</v>
      </c>
      <c r="AF49" s="66">
        <f t="shared" si="58"/>
        <v>-4.0843773294030772</v>
      </c>
      <c r="AG49" s="67">
        <f t="shared" si="58"/>
        <v>-3.7865165476583584</v>
      </c>
      <c r="AH49" s="67">
        <f t="shared" si="58"/>
        <v>-3.1998973913253348</v>
      </c>
      <c r="AI49" s="68">
        <f t="shared" si="58"/>
        <v>-0.85165709618902907</v>
      </c>
      <c r="AJ49" s="66">
        <f t="shared" si="58"/>
        <v>4.6656407229333396</v>
      </c>
      <c r="AK49" s="67">
        <f t="shared" si="58"/>
        <v>-8.8933452433348048</v>
      </c>
      <c r="AL49" s="67">
        <f t="shared" si="58"/>
        <v>-6.9180533418731205</v>
      </c>
      <c r="AM49" s="68">
        <f t="shared" si="58"/>
        <v>-7.7277824476890355</v>
      </c>
      <c r="AN49" s="66">
        <f t="shared" si="58"/>
        <v>-9.403607099798684</v>
      </c>
      <c r="AO49" s="67">
        <f t="shared" si="58"/>
        <v>7.5778843352640068</v>
      </c>
      <c r="AP49" s="67">
        <f t="shared" si="58"/>
        <v>4.6792617427611649</v>
      </c>
      <c r="AQ49" s="68">
        <f t="shared" si="59"/>
        <v>10.292986905556646</v>
      </c>
      <c r="AR49" s="66">
        <f t="shared" si="60"/>
        <v>13.51149671723948</v>
      </c>
      <c r="AS49" s="67">
        <f t="shared" si="61"/>
        <v>8.8317374382104852</v>
      </c>
      <c r="AT49" s="67">
        <f t="shared" si="62"/>
        <v>8.3010850016305593</v>
      </c>
      <c r="AU49" s="68">
        <f t="shared" si="63"/>
        <v>2.9159509941139472</v>
      </c>
      <c r="AV49" s="66">
        <f t="shared" si="63"/>
        <v>10.029210288191258</v>
      </c>
      <c r="AW49" s="67">
        <f t="shared" si="63"/>
        <v>12.99899399643536</v>
      </c>
      <c r="AX49" s="67">
        <f t="shared" si="63"/>
        <v>10.914218381924368</v>
      </c>
      <c r="AY49" s="68">
        <f t="shared" si="63"/>
        <v>10.7838800686215</v>
      </c>
      <c r="AZ49" s="66">
        <f t="shared" si="63"/>
        <v>8.8958968846917443</v>
      </c>
      <c r="BA49" s="67">
        <f t="shared" si="63"/>
        <v>10.368671135211782</v>
      </c>
      <c r="BB49" s="67">
        <f t="shared" si="63"/>
        <v>11.359785393249201</v>
      </c>
      <c r="BC49" s="68">
        <f t="shared" si="63"/>
        <v>13.657510511830839</v>
      </c>
      <c r="BD49" s="66">
        <f t="shared" si="63"/>
        <v>5.1933960217442676</v>
      </c>
      <c r="BE49" s="67">
        <f t="shared" si="63"/>
        <v>5.6048294277701194</v>
      </c>
      <c r="BF49" s="67">
        <f t="shared" si="63"/>
        <v>5.138572841382949</v>
      </c>
      <c r="BG49" s="68">
        <f t="shared" si="63"/>
        <v>7.9870531620656937</v>
      </c>
      <c r="BH49" s="90" t="s">
        <v>104</v>
      </c>
    </row>
    <row r="50" spans="2:60" ht="24.95" customHeight="1">
      <c r="B50" s="106" t="s">
        <v>105</v>
      </c>
      <c r="C50" s="51" t="s">
        <v>106</v>
      </c>
      <c r="D50" s="85"/>
      <c r="E50" s="69"/>
      <c r="F50" s="69"/>
      <c r="G50" s="70"/>
      <c r="H50" s="71">
        <f t="shared" si="42"/>
        <v>48.784164747446937</v>
      </c>
      <c r="I50" s="72">
        <f t="shared" si="43"/>
        <v>21.992539790726529</v>
      </c>
      <c r="J50" s="72">
        <f t="shared" si="44"/>
        <v>8.4585635091587008</v>
      </c>
      <c r="K50" s="73">
        <f t="shared" si="45"/>
        <v>-21.837976590991381</v>
      </c>
      <c r="L50" s="71">
        <f t="shared" si="46"/>
        <v>0.19026169851206198</v>
      </c>
      <c r="M50" s="72">
        <f t="shared" si="47"/>
        <v>7.9141004013719263</v>
      </c>
      <c r="N50" s="72">
        <f t="shared" si="48"/>
        <v>-2.6176518164808038</v>
      </c>
      <c r="O50" s="73">
        <f t="shared" si="49"/>
        <v>12.380613391045593</v>
      </c>
      <c r="P50" s="71">
        <f t="shared" si="50"/>
        <v>-1.5114340992864683</v>
      </c>
      <c r="Q50" s="72">
        <f t="shared" si="51"/>
        <v>-5.1688010457624607</v>
      </c>
      <c r="R50" s="72">
        <f t="shared" si="52"/>
        <v>4.2126803304369353</v>
      </c>
      <c r="S50" s="73">
        <f t="shared" si="53"/>
        <v>6.4865739024203783</v>
      </c>
      <c r="T50" s="71">
        <f t="shared" si="54"/>
        <v>12.077808181637195</v>
      </c>
      <c r="U50" s="72">
        <f t="shared" si="55"/>
        <v>11.872970637536827</v>
      </c>
      <c r="V50" s="72">
        <f t="shared" si="56"/>
        <v>16.730523262735364</v>
      </c>
      <c r="W50" s="73">
        <f t="shared" si="57"/>
        <v>23.23264929400526</v>
      </c>
      <c r="X50" s="71">
        <f t="shared" si="58"/>
        <v>-4.9559271312994309</v>
      </c>
      <c r="Y50" s="72">
        <f t="shared" si="58"/>
        <v>-4.6289801778164659</v>
      </c>
      <c r="Z50" s="72">
        <f t="shared" si="58"/>
        <v>-6.3321894233059117</v>
      </c>
      <c r="AA50" s="73">
        <f t="shared" si="58"/>
        <v>-1.1670810971040058</v>
      </c>
      <c r="AB50" s="71">
        <f t="shared" si="58"/>
        <v>-0.21148924024203541</v>
      </c>
      <c r="AC50" s="72">
        <f t="shared" si="58"/>
        <v>-0.98261027738120177</v>
      </c>
      <c r="AD50" s="72">
        <f t="shared" si="58"/>
        <v>-1.07170383310079</v>
      </c>
      <c r="AE50" s="73">
        <f t="shared" si="58"/>
        <v>-4.853045241267429</v>
      </c>
      <c r="AF50" s="71">
        <f t="shared" ref="AF50:AP50" si="64">(AF21/AB21-1)*100</f>
        <v>0.78664155461791729</v>
      </c>
      <c r="AG50" s="72">
        <f t="shared" si="64"/>
        <v>0.4358639847004353</v>
      </c>
      <c r="AH50" s="72">
        <f t="shared" si="64"/>
        <v>-2.4571445468950515</v>
      </c>
      <c r="AI50" s="73">
        <f t="shared" si="64"/>
        <v>-1.0033177562883022</v>
      </c>
      <c r="AJ50" s="71">
        <f t="shared" si="64"/>
        <v>4.6455477409665713</v>
      </c>
      <c r="AK50" s="72">
        <f t="shared" si="64"/>
        <v>4.0265556428895843</v>
      </c>
      <c r="AL50" s="72">
        <f t="shared" si="64"/>
        <v>8.9274104500334914</v>
      </c>
      <c r="AM50" s="73">
        <f t="shared" si="64"/>
        <v>6.05325467894402</v>
      </c>
      <c r="AN50" s="71">
        <f t="shared" si="64"/>
        <v>-1.6282528028788601</v>
      </c>
      <c r="AO50" s="72">
        <f t="shared" si="64"/>
        <v>0.95583265026857323</v>
      </c>
      <c r="AP50" s="72">
        <f t="shared" si="64"/>
        <v>-1.4645961079222336</v>
      </c>
      <c r="AQ50" s="73">
        <f t="shared" si="59"/>
        <v>-0.71137294805674323</v>
      </c>
      <c r="AR50" s="71">
        <f t="shared" si="60"/>
        <v>0.28769423874916988</v>
      </c>
      <c r="AS50" s="72">
        <f t="shared" si="61"/>
        <v>-4.1992728725884332</v>
      </c>
      <c r="AT50" s="72">
        <f t="shared" si="62"/>
        <v>-3.1413902100758895</v>
      </c>
      <c r="AU50" s="73">
        <f t="shared" si="63"/>
        <v>0.14857260094665037</v>
      </c>
      <c r="AV50" s="71">
        <f t="shared" si="63"/>
        <v>2.7136640687285274</v>
      </c>
      <c r="AW50" s="72">
        <f t="shared" si="63"/>
        <v>3.6038162450195976</v>
      </c>
      <c r="AX50" s="72">
        <f t="shared" si="63"/>
        <v>3.7535727024575305</v>
      </c>
      <c r="AY50" s="73">
        <f t="shared" si="63"/>
        <v>2.3073012811929638</v>
      </c>
      <c r="AZ50" s="71">
        <f t="shared" si="63"/>
        <v>1.9668882486299832</v>
      </c>
      <c r="BA50" s="72">
        <f t="shared" si="63"/>
        <v>2.903491777188516</v>
      </c>
      <c r="BB50" s="72">
        <f t="shared" si="63"/>
        <v>4.154014163152242</v>
      </c>
      <c r="BC50" s="73">
        <f t="shared" si="63"/>
        <v>4.640244570792218</v>
      </c>
      <c r="BD50" s="71">
        <f t="shared" si="63"/>
        <v>3.3748580115978921</v>
      </c>
      <c r="BE50" s="72">
        <f t="shared" si="63"/>
        <v>2.6852583477603664</v>
      </c>
      <c r="BF50" s="72">
        <f t="shared" si="63"/>
        <v>2.3089584043984202</v>
      </c>
      <c r="BG50" s="73">
        <f t="shared" si="63"/>
        <v>3.0942976672184264</v>
      </c>
      <c r="BH50" s="89" t="s">
        <v>107</v>
      </c>
    </row>
    <row r="51" spans="2:60" ht="24.95" customHeight="1">
      <c r="B51" s="106" t="s">
        <v>108</v>
      </c>
      <c r="C51" s="49" t="s">
        <v>109</v>
      </c>
      <c r="D51" s="84"/>
      <c r="E51" s="64"/>
      <c r="F51" s="64"/>
      <c r="G51" s="65"/>
      <c r="H51" s="66">
        <f t="shared" si="42"/>
        <v>-2.5237790698511064</v>
      </c>
      <c r="I51" s="67">
        <f t="shared" si="43"/>
        <v>4.4366972815611305</v>
      </c>
      <c r="J51" s="67">
        <f t="shared" si="44"/>
        <v>11.734609600242196</v>
      </c>
      <c r="K51" s="68">
        <f t="shared" si="45"/>
        <v>13.483227941889409</v>
      </c>
      <c r="L51" s="66">
        <f t="shared" si="46"/>
        <v>9.0656194025443106</v>
      </c>
      <c r="M51" s="67">
        <f t="shared" si="47"/>
        <v>8.2476972032477605</v>
      </c>
      <c r="N51" s="67">
        <f t="shared" si="48"/>
        <v>7.2831625940606992</v>
      </c>
      <c r="O51" s="68">
        <f t="shared" si="49"/>
        <v>8.5299828917286611</v>
      </c>
      <c r="P51" s="66">
        <f t="shared" si="50"/>
        <v>8.6823502069258041</v>
      </c>
      <c r="Q51" s="67">
        <f t="shared" si="51"/>
        <v>8.6585424073911899</v>
      </c>
      <c r="R51" s="67">
        <f t="shared" si="52"/>
        <v>7.4791741943948553</v>
      </c>
      <c r="S51" s="68">
        <f t="shared" si="53"/>
        <v>3.7426137445931928</v>
      </c>
      <c r="T51" s="66">
        <f t="shared" si="54"/>
        <v>11.099392797835449</v>
      </c>
      <c r="U51" s="67">
        <f t="shared" si="55"/>
        <v>11.09572005294568</v>
      </c>
      <c r="V51" s="67">
        <f t="shared" si="56"/>
        <v>11.269390245114597</v>
      </c>
      <c r="W51" s="68">
        <f t="shared" si="57"/>
        <v>10.462888047895769</v>
      </c>
      <c r="X51" s="66">
        <f t="shared" ref="X51:AP56" si="65">(X22/T22-1)*100</f>
        <v>2.179062336046278</v>
      </c>
      <c r="Y51" s="67">
        <f t="shared" si="65"/>
        <v>2.2435205134896608</v>
      </c>
      <c r="Z51" s="67">
        <f t="shared" si="65"/>
        <v>-1.7596530610561878</v>
      </c>
      <c r="AA51" s="68">
        <f t="shared" si="65"/>
        <v>-0.8387980323305011</v>
      </c>
      <c r="AB51" s="66">
        <f t="shared" si="65"/>
        <v>4.6903553542148702</v>
      </c>
      <c r="AC51" s="67">
        <f t="shared" si="65"/>
        <v>4.3140048199420633</v>
      </c>
      <c r="AD51" s="67">
        <f t="shared" si="65"/>
        <v>6.6949433637572664</v>
      </c>
      <c r="AE51" s="68">
        <f t="shared" si="65"/>
        <v>5.8811265616204533</v>
      </c>
      <c r="AF51" s="66">
        <f t="shared" si="65"/>
        <v>8.0777682517106051</v>
      </c>
      <c r="AG51" s="67">
        <f t="shared" si="65"/>
        <v>9.442692637631577</v>
      </c>
      <c r="AH51" s="67">
        <f t="shared" si="65"/>
        <v>7.7310465012615959</v>
      </c>
      <c r="AI51" s="68">
        <f t="shared" si="65"/>
        <v>8.3150361282541283</v>
      </c>
      <c r="AJ51" s="66">
        <f t="shared" si="65"/>
        <v>12.713404151377139</v>
      </c>
      <c r="AK51" s="67">
        <f t="shared" si="65"/>
        <v>12.55226413708006</v>
      </c>
      <c r="AL51" s="67">
        <f t="shared" si="65"/>
        <v>11.101419313905181</v>
      </c>
      <c r="AM51" s="68">
        <f t="shared" si="65"/>
        <v>11.256416079660614</v>
      </c>
      <c r="AN51" s="66">
        <f t="shared" si="65"/>
        <v>2.5342625410735398</v>
      </c>
      <c r="AO51" s="67">
        <f t="shared" si="65"/>
        <v>1.864221446632941</v>
      </c>
      <c r="AP51" s="67">
        <f t="shared" si="65"/>
        <v>0.74988063872998278</v>
      </c>
      <c r="AQ51" s="68">
        <f t="shared" si="59"/>
        <v>3.4933287354862452</v>
      </c>
      <c r="AR51" s="66">
        <f t="shared" si="60"/>
        <v>5.7269215289325714</v>
      </c>
      <c r="AS51" s="67">
        <f t="shared" si="61"/>
        <v>6.330721682323226</v>
      </c>
      <c r="AT51" s="67">
        <f t="shared" si="62"/>
        <v>9.6662469807281539</v>
      </c>
      <c r="AU51" s="68">
        <f t="shared" si="63"/>
        <v>0.89831486553741957</v>
      </c>
      <c r="AV51" s="66">
        <f t="shared" si="63"/>
        <v>5.68703278267364</v>
      </c>
      <c r="AW51" s="67">
        <f t="shared" si="63"/>
        <v>4.0760730768802489</v>
      </c>
      <c r="AX51" s="67">
        <f t="shared" si="63"/>
        <v>7.0307125827654637</v>
      </c>
      <c r="AY51" s="68">
        <f t="shared" si="63"/>
        <v>6.3744835513973808</v>
      </c>
      <c r="AZ51" s="66">
        <f t="shared" si="63"/>
        <v>4.8552800064713963</v>
      </c>
      <c r="BA51" s="67">
        <f t="shared" si="63"/>
        <v>5.0323838842424973</v>
      </c>
      <c r="BB51" s="67">
        <f t="shared" si="63"/>
        <v>6.4934204965270137</v>
      </c>
      <c r="BC51" s="68">
        <f t="shared" si="63"/>
        <v>5.3045668747065955</v>
      </c>
      <c r="BD51" s="66">
        <f t="shared" si="63"/>
        <v>2.1191556814460499</v>
      </c>
      <c r="BE51" s="67">
        <f t="shared" si="63"/>
        <v>2.0109322717430933</v>
      </c>
      <c r="BF51" s="67">
        <f t="shared" si="63"/>
        <v>4.3062485048120935</v>
      </c>
      <c r="BG51" s="68">
        <f t="shared" si="63"/>
        <v>3.0286379299969246</v>
      </c>
      <c r="BH51" s="90" t="s">
        <v>110</v>
      </c>
    </row>
    <row r="52" spans="2:60" ht="24.95" customHeight="1">
      <c r="B52" s="106" t="s">
        <v>111</v>
      </c>
      <c r="C52" s="49" t="s">
        <v>112</v>
      </c>
      <c r="D52" s="84"/>
      <c r="E52" s="64"/>
      <c r="F52" s="64"/>
      <c r="G52" s="65"/>
      <c r="H52" s="66">
        <f t="shared" si="42"/>
        <v>49.866262414910345</v>
      </c>
      <c r="I52" s="67">
        <f t="shared" si="43"/>
        <v>28.981248087544721</v>
      </c>
      <c r="J52" s="67">
        <f t="shared" si="44"/>
        <v>15.30480456732719</v>
      </c>
      <c r="K52" s="68">
        <f t="shared" si="45"/>
        <v>-0.78921154129935056</v>
      </c>
      <c r="L52" s="66">
        <f t="shared" si="46"/>
        <v>12.543961866799936</v>
      </c>
      <c r="M52" s="67">
        <f t="shared" si="47"/>
        <v>7.7227437795925669</v>
      </c>
      <c r="N52" s="67">
        <f t="shared" si="48"/>
        <v>3.5955855604856257</v>
      </c>
      <c r="O52" s="68">
        <f t="shared" si="49"/>
        <v>6.0814664211443548</v>
      </c>
      <c r="P52" s="66">
        <f t="shared" si="50"/>
        <v>-3.7995673927030515</v>
      </c>
      <c r="Q52" s="67">
        <f t="shared" si="51"/>
        <v>3.447490842436407</v>
      </c>
      <c r="R52" s="67">
        <f t="shared" si="52"/>
        <v>9.8157158190844473</v>
      </c>
      <c r="S52" s="68">
        <f t="shared" si="53"/>
        <v>4.5088230619454217</v>
      </c>
      <c r="T52" s="66">
        <f t="shared" si="54"/>
        <v>-6.1788867797851532</v>
      </c>
      <c r="U52" s="67">
        <f t="shared" si="55"/>
        <v>-4.1777795507967452</v>
      </c>
      <c r="V52" s="67">
        <f t="shared" si="56"/>
        <v>-5.2001279544121592</v>
      </c>
      <c r="W52" s="68">
        <f t="shared" si="57"/>
        <v>-4.1719758849578126</v>
      </c>
      <c r="X52" s="66">
        <f t="shared" si="65"/>
        <v>10.028262845388092</v>
      </c>
      <c r="Y52" s="67">
        <f t="shared" si="65"/>
        <v>1.1763832001398411</v>
      </c>
      <c r="Z52" s="67">
        <f t="shared" si="65"/>
        <v>1.2167622001422629</v>
      </c>
      <c r="AA52" s="68">
        <f t="shared" si="65"/>
        <v>-0.64567202204012242</v>
      </c>
      <c r="AB52" s="66">
        <f t="shared" si="65"/>
        <v>4.0420832524872718</v>
      </c>
      <c r="AC52" s="67">
        <f t="shared" si="65"/>
        <v>5.9270618497607952</v>
      </c>
      <c r="AD52" s="67">
        <f t="shared" si="65"/>
        <v>5.3575925430715765</v>
      </c>
      <c r="AE52" s="68">
        <f t="shared" si="65"/>
        <v>6.6415409005320614</v>
      </c>
      <c r="AF52" s="66">
        <f t="shared" si="65"/>
        <v>10.831804936625456</v>
      </c>
      <c r="AG52" s="67">
        <f t="shared" si="65"/>
        <v>9.1330559017056334</v>
      </c>
      <c r="AH52" s="67">
        <f t="shared" si="65"/>
        <v>7.507285277675968</v>
      </c>
      <c r="AI52" s="68">
        <f t="shared" si="65"/>
        <v>7.0227710435557533</v>
      </c>
      <c r="AJ52" s="66">
        <f t="shared" si="65"/>
        <v>11.025688895022977</v>
      </c>
      <c r="AK52" s="67">
        <f t="shared" si="65"/>
        <v>7.6422465724486965</v>
      </c>
      <c r="AL52" s="67">
        <f t="shared" si="65"/>
        <v>6.8441691779405955</v>
      </c>
      <c r="AM52" s="68">
        <f t="shared" si="65"/>
        <v>18.383690286727571</v>
      </c>
      <c r="AN52" s="66">
        <f t="shared" si="65"/>
        <v>10.649682840787801</v>
      </c>
      <c r="AO52" s="67">
        <f t="shared" si="65"/>
        <v>13.047833031770374</v>
      </c>
      <c r="AP52" s="67">
        <f t="shared" si="65"/>
        <v>36.929486842645034</v>
      </c>
      <c r="AQ52" s="68">
        <f t="shared" si="59"/>
        <v>27.448176245847232</v>
      </c>
      <c r="AR52" s="66">
        <f t="shared" si="60"/>
        <v>12.433632028215102</v>
      </c>
      <c r="AS52" s="67">
        <f t="shared" si="61"/>
        <v>11.945150726250731</v>
      </c>
      <c r="AT52" s="67">
        <f t="shared" si="62"/>
        <v>8.7895180252366423</v>
      </c>
      <c r="AU52" s="68">
        <f t="shared" si="63"/>
        <v>6.6314843223997721</v>
      </c>
      <c r="AV52" s="66">
        <f t="shared" si="63"/>
        <v>4.8695794503958112</v>
      </c>
      <c r="AW52" s="67">
        <f t="shared" si="63"/>
        <v>5.8259458041887369</v>
      </c>
      <c r="AX52" s="67">
        <f t="shared" si="63"/>
        <v>8.529284272259563</v>
      </c>
      <c r="AY52" s="68">
        <f t="shared" si="63"/>
        <v>5.4947774131933969</v>
      </c>
      <c r="AZ52" s="66">
        <f t="shared" si="63"/>
        <v>5.1388716780758292</v>
      </c>
      <c r="BA52" s="67">
        <f t="shared" si="63"/>
        <v>6.8925481682783118</v>
      </c>
      <c r="BB52" s="67">
        <f t="shared" si="63"/>
        <v>7.2511627454293182</v>
      </c>
      <c r="BC52" s="68">
        <f t="shared" si="63"/>
        <v>6.0167459106782673</v>
      </c>
      <c r="BD52" s="66">
        <f t="shared" si="63"/>
        <v>12.285843609940406</v>
      </c>
      <c r="BE52" s="67">
        <f t="shared" si="63"/>
        <v>7.6193403100498269</v>
      </c>
      <c r="BF52" s="67">
        <f t="shared" si="63"/>
        <v>6.600026141227322</v>
      </c>
      <c r="BG52" s="68">
        <f t="shared" si="63"/>
        <v>6.0241052650532811</v>
      </c>
      <c r="BH52" s="90" t="s">
        <v>113</v>
      </c>
    </row>
    <row r="53" spans="2:60" ht="24.95" customHeight="1">
      <c r="B53" s="106" t="s">
        <v>114</v>
      </c>
      <c r="C53" s="49" t="s">
        <v>115</v>
      </c>
      <c r="D53" s="84"/>
      <c r="E53" s="64"/>
      <c r="F53" s="64"/>
      <c r="G53" s="65"/>
      <c r="H53" s="66">
        <f t="shared" si="42"/>
        <v>6.2501182253316134</v>
      </c>
      <c r="I53" s="67">
        <f t="shared" si="43"/>
        <v>0.13666146248909605</v>
      </c>
      <c r="J53" s="67">
        <f t="shared" si="44"/>
        <v>-3.5610952941220742</v>
      </c>
      <c r="K53" s="68">
        <f t="shared" si="45"/>
        <v>-15.263073199290522</v>
      </c>
      <c r="L53" s="66">
        <f t="shared" si="46"/>
        <v>-5.0336155904671553</v>
      </c>
      <c r="M53" s="67">
        <f t="shared" si="47"/>
        <v>3.9838072005785152</v>
      </c>
      <c r="N53" s="67">
        <f t="shared" si="48"/>
        <v>12.258488585324102</v>
      </c>
      <c r="O53" s="68">
        <f t="shared" si="49"/>
        <v>23.134238984658097</v>
      </c>
      <c r="P53" s="66">
        <f t="shared" si="50"/>
        <v>14.076012080971223</v>
      </c>
      <c r="Q53" s="67">
        <f t="shared" si="51"/>
        <v>10.77578476507426</v>
      </c>
      <c r="R53" s="67">
        <f t="shared" si="52"/>
        <v>6.7626104185180447</v>
      </c>
      <c r="S53" s="68">
        <f t="shared" si="53"/>
        <v>3.4117123168792451</v>
      </c>
      <c r="T53" s="66">
        <f t="shared" si="54"/>
        <v>9.0790861429766991</v>
      </c>
      <c r="U53" s="67">
        <f t="shared" si="55"/>
        <v>9.9925100680638757</v>
      </c>
      <c r="V53" s="67">
        <f t="shared" si="56"/>
        <v>12.01329209608064</v>
      </c>
      <c r="W53" s="68">
        <f t="shared" si="57"/>
        <v>16.355223010579124</v>
      </c>
      <c r="X53" s="66">
        <f t="shared" si="65"/>
        <v>12.4599615578596</v>
      </c>
      <c r="Y53" s="67">
        <f t="shared" si="65"/>
        <v>7.675526834664903</v>
      </c>
      <c r="Z53" s="67">
        <f t="shared" si="65"/>
        <v>5.9253893312642747</v>
      </c>
      <c r="AA53" s="68">
        <f t="shared" si="65"/>
        <v>3.4688024691374775</v>
      </c>
      <c r="AB53" s="66">
        <f t="shared" si="65"/>
        <v>-2.8324694719156329</v>
      </c>
      <c r="AC53" s="67">
        <f t="shared" si="65"/>
        <v>-3.9060216365690681</v>
      </c>
      <c r="AD53" s="67">
        <f t="shared" si="65"/>
        <v>-3.4873866191976632</v>
      </c>
      <c r="AE53" s="68">
        <f t="shared" si="65"/>
        <v>-3.7539484169922699</v>
      </c>
      <c r="AF53" s="66">
        <f t="shared" si="65"/>
        <v>-8.8592997945580176E-2</v>
      </c>
      <c r="AG53" s="67">
        <f t="shared" si="65"/>
        <v>-0.11625876089201848</v>
      </c>
      <c r="AH53" s="67">
        <f t="shared" si="65"/>
        <v>-0.19767942950199568</v>
      </c>
      <c r="AI53" s="68">
        <f t="shared" si="65"/>
        <v>0.69401397151664934</v>
      </c>
      <c r="AJ53" s="66">
        <f t="shared" si="65"/>
        <v>-2.4742533560195845E-2</v>
      </c>
      <c r="AK53" s="67">
        <f t="shared" si="65"/>
        <v>-25.908527183024489</v>
      </c>
      <c r="AL53" s="67">
        <f t="shared" si="65"/>
        <v>-15.254902370537005</v>
      </c>
      <c r="AM53" s="68">
        <f t="shared" si="65"/>
        <v>-19.896105250649843</v>
      </c>
      <c r="AN53" s="66">
        <f t="shared" si="65"/>
        <v>-18.077393117957243</v>
      </c>
      <c r="AO53" s="67">
        <f t="shared" si="65"/>
        <v>29.457022320805002</v>
      </c>
      <c r="AP53" s="67">
        <f t="shared" si="65"/>
        <v>4.1243036575512537</v>
      </c>
      <c r="AQ53" s="68">
        <f t="shared" si="59"/>
        <v>13.125651765436386</v>
      </c>
      <c r="AR53" s="66">
        <f t="shared" si="60"/>
        <v>13.764977046098803</v>
      </c>
      <c r="AS53" s="67">
        <f t="shared" si="61"/>
        <v>5.7974308584600953</v>
      </c>
      <c r="AT53" s="67">
        <f t="shared" si="62"/>
        <v>11.227495171327529</v>
      </c>
      <c r="AU53" s="68">
        <f t="shared" ref="AU53:BG56" si="66">(AU24/AQ24-1)*100</f>
        <v>3.1936300044826726</v>
      </c>
      <c r="AV53" s="66">
        <f t="shared" si="66"/>
        <v>4.2741030074156638</v>
      </c>
      <c r="AW53" s="67">
        <f t="shared" si="66"/>
        <v>8.7828671351043432</v>
      </c>
      <c r="AX53" s="67">
        <f t="shared" si="66"/>
        <v>3.248789104058325</v>
      </c>
      <c r="AY53" s="68">
        <f t="shared" si="66"/>
        <v>8.2162457738834682</v>
      </c>
      <c r="AZ53" s="66">
        <f t="shared" si="66"/>
        <v>10.365273292012489</v>
      </c>
      <c r="BA53" s="67">
        <f t="shared" si="66"/>
        <v>12.96546733030597</v>
      </c>
      <c r="BB53" s="67">
        <f t="shared" si="66"/>
        <v>11.91505159568138</v>
      </c>
      <c r="BC53" s="68">
        <f t="shared" si="66"/>
        <v>11.802687296746628</v>
      </c>
      <c r="BD53" s="66">
        <f t="shared" si="66"/>
        <v>5.0197448083598939</v>
      </c>
      <c r="BE53" s="67">
        <f t="shared" si="66"/>
        <v>4.4512059915338353</v>
      </c>
      <c r="BF53" s="67">
        <f t="shared" si="66"/>
        <v>7.7363220662965082</v>
      </c>
      <c r="BG53" s="68">
        <f t="shared" si="66"/>
        <v>8.2909804808518839</v>
      </c>
      <c r="BH53" s="90" t="s">
        <v>116</v>
      </c>
    </row>
    <row r="54" spans="2:60" ht="24.95" customHeight="1">
      <c r="B54" s="107" t="s">
        <v>117</v>
      </c>
      <c r="C54" s="54" t="s">
        <v>118</v>
      </c>
      <c r="D54" s="86"/>
      <c r="E54" s="112"/>
      <c r="F54" s="112"/>
      <c r="G54" s="113"/>
      <c r="H54" s="74">
        <f t="shared" si="42"/>
        <v>11.045817345207375</v>
      </c>
      <c r="I54" s="75">
        <f t="shared" si="43"/>
        <v>17.924449679598098</v>
      </c>
      <c r="J54" s="75">
        <f t="shared" si="44"/>
        <v>22.494729559451866</v>
      </c>
      <c r="K54" s="76">
        <f t="shared" si="45"/>
        <v>26.638131270081566</v>
      </c>
      <c r="L54" s="74">
        <f t="shared" si="46"/>
        <v>19.828723674836034</v>
      </c>
      <c r="M54" s="75">
        <f t="shared" si="47"/>
        <v>17.055285467221481</v>
      </c>
      <c r="N54" s="75">
        <f t="shared" si="48"/>
        <v>12.745447136358257</v>
      </c>
      <c r="O54" s="76">
        <f t="shared" si="49"/>
        <v>7.9519115134532914</v>
      </c>
      <c r="P54" s="74">
        <f t="shared" si="50"/>
        <v>-1.3014754374552462</v>
      </c>
      <c r="Q54" s="75">
        <f t="shared" si="51"/>
        <v>-1.4804360948781459</v>
      </c>
      <c r="R54" s="75">
        <f t="shared" si="52"/>
        <v>-1.4810828410460442</v>
      </c>
      <c r="S54" s="76">
        <f t="shared" si="53"/>
        <v>-0.75349219542887313</v>
      </c>
      <c r="T54" s="74">
        <f t="shared" si="54"/>
        <v>5.6162943409924226</v>
      </c>
      <c r="U54" s="75">
        <f t="shared" si="55"/>
        <v>6.8538536397682481</v>
      </c>
      <c r="V54" s="75">
        <f t="shared" si="56"/>
        <v>6.5544501837347502</v>
      </c>
      <c r="W54" s="76">
        <f t="shared" si="57"/>
        <v>5.8483970064996171</v>
      </c>
      <c r="X54" s="74">
        <f t="shared" si="65"/>
        <v>7.9985476170952197</v>
      </c>
      <c r="Y54" s="75">
        <f t="shared" si="65"/>
        <v>5.3970890590579579</v>
      </c>
      <c r="Z54" s="75">
        <f t="shared" si="65"/>
        <v>1.2954117624559558</v>
      </c>
      <c r="AA54" s="76">
        <f t="shared" si="65"/>
        <v>-0.77608696904081231</v>
      </c>
      <c r="AB54" s="74">
        <f t="shared" si="65"/>
        <v>5.0539857506844088</v>
      </c>
      <c r="AC54" s="75">
        <f t="shared" si="65"/>
        <v>8.3967806954824411</v>
      </c>
      <c r="AD54" s="75">
        <f t="shared" si="65"/>
        <v>9.8794932912425359</v>
      </c>
      <c r="AE54" s="76">
        <f t="shared" si="65"/>
        <v>10.664710381570398</v>
      </c>
      <c r="AF54" s="74">
        <f t="shared" si="65"/>
        <v>17.9691575836171</v>
      </c>
      <c r="AG54" s="75">
        <f t="shared" si="65"/>
        <v>18.864866884853804</v>
      </c>
      <c r="AH54" s="75">
        <f t="shared" si="65"/>
        <v>17.661906501173164</v>
      </c>
      <c r="AI54" s="76">
        <f t="shared" si="65"/>
        <v>15.093240521938789</v>
      </c>
      <c r="AJ54" s="74">
        <f t="shared" si="65"/>
        <v>4.7342026341139043</v>
      </c>
      <c r="AK54" s="75">
        <f t="shared" si="65"/>
        <v>3.478530158216131</v>
      </c>
      <c r="AL54" s="75">
        <f t="shared" si="65"/>
        <v>-3.7313968746281678</v>
      </c>
      <c r="AM54" s="76">
        <f t="shared" si="65"/>
        <v>-5.77091634528154</v>
      </c>
      <c r="AN54" s="74">
        <f t="shared" si="65"/>
        <v>-1.8033540408643467</v>
      </c>
      <c r="AO54" s="75">
        <f t="shared" si="65"/>
        <v>-2.9809984317558214</v>
      </c>
      <c r="AP54" s="75">
        <f t="shared" si="65"/>
        <v>2.2893035994893562</v>
      </c>
      <c r="AQ54" s="76">
        <f t="shared" si="59"/>
        <v>2.9908698884665963</v>
      </c>
      <c r="AR54" s="74">
        <f t="shared" si="60"/>
        <v>7.2106982612266668</v>
      </c>
      <c r="AS54" s="75">
        <f t="shared" si="61"/>
        <v>7.7116787258636688</v>
      </c>
      <c r="AT54" s="75">
        <f t="shared" si="62"/>
        <v>7.2896559811107098</v>
      </c>
      <c r="AU54" s="76">
        <f t="shared" si="66"/>
        <v>4.9240753461738507</v>
      </c>
      <c r="AV54" s="74">
        <f t="shared" si="66"/>
        <v>2.2542040287828469</v>
      </c>
      <c r="AW54" s="75">
        <f t="shared" si="66"/>
        <v>2.3372552785417833</v>
      </c>
      <c r="AX54" s="75">
        <f t="shared" si="66"/>
        <v>0.42967467606409571</v>
      </c>
      <c r="AY54" s="76">
        <f t="shared" si="66"/>
        <v>0.46513491636299698</v>
      </c>
      <c r="AZ54" s="74">
        <f t="shared" si="66"/>
        <v>6.3710049254748213</v>
      </c>
      <c r="BA54" s="75">
        <f t="shared" si="66"/>
        <v>7.9175443674691204</v>
      </c>
      <c r="BB54" s="75">
        <f t="shared" si="66"/>
        <v>9.0231794100565708</v>
      </c>
      <c r="BC54" s="76">
        <f t="shared" si="66"/>
        <v>9.7430488287158177</v>
      </c>
      <c r="BD54" s="74">
        <f t="shared" si="66"/>
        <v>2.6944067416934336</v>
      </c>
      <c r="BE54" s="75">
        <f t="shared" si="66"/>
        <v>2.4456370469067235</v>
      </c>
      <c r="BF54" s="75">
        <f t="shared" si="66"/>
        <v>3.4039140998438633</v>
      </c>
      <c r="BG54" s="76">
        <f t="shared" si="66"/>
        <v>2.8561892185065663</v>
      </c>
      <c r="BH54" s="89" t="s">
        <v>119</v>
      </c>
    </row>
    <row r="55" spans="2:60" ht="24.95" customHeight="1">
      <c r="B55" s="170" t="s">
        <v>120</v>
      </c>
      <c r="C55" s="170"/>
      <c r="D55" s="87"/>
      <c r="E55" s="77"/>
      <c r="F55" s="77"/>
      <c r="G55" s="78"/>
      <c r="H55" s="103">
        <f t="shared" si="42"/>
        <v>7.0401909819780117</v>
      </c>
      <c r="I55" s="72">
        <f t="shared" si="43"/>
        <v>6.7914321394620947</v>
      </c>
      <c r="J55" s="72">
        <f t="shared" si="44"/>
        <v>5.1914479983228956</v>
      </c>
      <c r="K55" s="73">
        <f t="shared" si="45"/>
        <v>0.68235339937248174</v>
      </c>
      <c r="L55" s="103">
        <f t="shared" si="46"/>
        <v>4.9206306645891429</v>
      </c>
      <c r="M55" s="72">
        <f t="shared" si="47"/>
        <v>6.7118979384799937</v>
      </c>
      <c r="N55" s="72">
        <f t="shared" si="48"/>
        <v>5.0519789496995759</v>
      </c>
      <c r="O55" s="73">
        <f t="shared" si="49"/>
        <v>1.6782887391831869</v>
      </c>
      <c r="P55" s="103">
        <f t="shared" si="50"/>
        <v>6.0395171946262982</v>
      </c>
      <c r="Q55" s="72">
        <f t="shared" si="51"/>
        <v>4.6831238673274989</v>
      </c>
      <c r="R55" s="72">
        <f t="shared" si="52"/>
        <v>5.342279404583139</v>
      </c>
      <c r="S55" s="73">
        <f t="shared" si="53"/>
        <v>12.822229584935684</v>
      </c>
      <c r="T55" s="103">
        <f t="shared" si="54"/>
        <v>5.0444699317916397</v>
      </c>
      <c r="U55" s="72">
        <f t="shared" si="55"/>
        <v>5.286942939513195</v>
      </c>
      <c r="V55" s="72">
        <f t="shared" si="56"/>
        <v>5.7967360523989431</v>
      </c>
      <c r="W55" s="73">
        <f t="shared" si="57"/>
        <v>6.5189946111204877</v>
      </c>
      <c r="X55" s="103">
        <f t="shared" si="65"/>
        <v>1.8474801908855198</v>
      </c>
      <c r="Y55" s="72">
        <f t="shared" si="65"/>
        <v>-1.2699443770171071</v>
      </c>
      <c r="Z55" s="72">
        <f t="shared" si="65"/>
        <v>-2.4897420996218611</v>
      </c>
      <c r="AA55" s="73">
        <f t="shared" si="65"/>
        <v>-2.2887881085311701</v>
      </c>
      <c r="AB55" s="103">
        <f t="shared" si="65"/>
        <v>-0.39037257289276095</v>
      </c>
      <c r="AC55" s="72">
        <f t="shared" si="65"/>
        <v>1.3129031065922003</v>
      </c>
      <c r="AD55" s="72">
        <f t="shared" si="65"/>
        <v>1.9784705143336634</v>
      </c>
      <c r="AE55" s="73">
        <f t="shared" si="65"/>
        <v>3.3231205050458623</v>
      </c>
      <c r="AF55" s="103">
        <f t="shared" si="65"/>
        <v>2.2410681444329228</v>
      </c>
      <c r="AG55" s="72">
        <f t="shared" si="65"/>
        <v>2.270890654282276</v>
      </c>
      <c r="AH55" s="72">
        <f t="shared" si="65"/>
        <v>1.410330786355285</v>
      </c>
      <c r="AI55" s="73">
        <f t="shared" si="65"/>
        <v>-0.85333162527052586</v>
      </c>
      <c r="AJ55" s="103">
        <f t="shared" si="65"/>
        <v>-2.8208471632151233</v>
      </c>
      <c r="AK55" s="72">
        <f t="shared" si="65"/>
        <v>-10.353336075660025</v>
      </c>
      <c r="AL55" s="72">
        <f t="shared" si="65"/>
        <v>-10.929744573558253</v>
      </c>
      <c r="AM55" s="73">
        <f t="shared" si="65"/>
        <v>-10.726979637097688</v>
      </c>
      <c r="AN55" s="103">
        <f t="shared" si="65"/>
        <v>-4.1230657605055736</v>
      </c>
      <c r="AO55" s="72">
        <f t="shared" si="65"/>
        <v>6.6291911305421447</v>
      </c>
      <c r="AP55" s="72">
        <f t="shared" si="65"/>
        <v>7.5806799776969802</v>
      </c>
      <c r="AQ55" s="73">
        <f t="shared" si="59"/>
        <v>9.0268795067509178</v>
      </c>
      <c r="AR55" s="103">
        <f t="shared" si="60"/>
        <v>8.6369982355298358</v>
      </c>
      <c r="AS55" s="72">
        <f t="shared" si="61"/>
        <v>7.7281907285472018</v>
      </c>
      <c r="AT55" s="72">
        <f t="shared" si="62"/>
        <v>8.4413530485251123</v>
      </c>
      <c r="AU55" s="73">
        <f t="shared" si="66"/>
        <v>5.2426503669677382</v>
      </c>
      <c r="AV55" s="103">
        <f t="shared" si="66"/>
        <v>4.8147330239751263</v>
      </c>
      <c r="AW55" s="72">
        <f t="shared" si="66"/>
        <v>4.534099548530901</v>
      </c>
      <c r="AX55" s="72">
        <f t="shared" si="66"/>
        <v>3.1955367117399769</v>
      </c>
      <c r="AY55" s="73">
        <f t="shared" si="66"/>
        <v>4.6889170884154119</v>
      </c>
      <c r="AZ55" s="103">
        <f t="shared" si="66"/>
        <v>5.5954119078029496</v>
      </c>
      <c r="BA55" s="72">
        <f t="shared" si="66"/>
        <v>6.6639579471415189</v>
      </c>
      <c r="BB55" s="72">
        <f t="shared" si="66"/>
        <v>6.9433950481669893</v>
      </c>
      <c r="BC55" s="73">
        <f t="shared" si="66"/>
        <v>7.0468663669139397</v>
      </c>
      <c r="BD55" s="103">
        <f t="shared" si="66"/>
        <v>4.6683151210783924</v>
      </c>
      <c r="BE55" s="72">
        <f t="shared" si="66"/>
        <v>4.6735780913440328</v>
      </c>
      <c r="BF55" s="72">
        <f t="shared" si="66"/>
        <v>7.1238594016837631</v>
      </c>
      <c r="BG55" s="73">
        <f t="shared" si="66"/>
        <v>8.5278129198800521</v>
      </c>
      <c r="BH55" s="91" t="s">
        <v>121</v>
      </c>
    </row>
    <row r="56" spans="2:60" ht="24.95" customHeight="1" thickBot="1">
      <c r="B56" s="171" t="s">
        <v>122</v>
      </c>
      <c r="C56" s="171"/>
      <c r="D56" s="88"/>
      <c r="E56" s="79"/>
      <c r="F56" s="79"/>
      <c r="G56" s="80"/>
      <c r="H56" s="116">
        <f t="shared" si="42"/>
        <v>6.9278221787655525</v>
      </c>
      <c r="I56" s="115">
        <f t="shared" si="43"/>
        <v>7.4558420026197725</v>
      </c>
      <c r="J56" s="115">
        <f t="shared" si="44"/>
        <v>5.9475018357688869</v>
      </c>
      <c r="K56" s="133">
        <f t="shared" si="45"/>
        <v>2.3072503646706988</v>
      </c>
      <c r="L56" s="116">
        <f t="shared" si="46"/>
        <v>5.4148510366936131</v>
      </c>
      <c r="M56" s="115">
        <f t="shared" si="47"/>
        <v>6.7001449670617497</v>
      </c>
      <c r="N56" s="115">
        <f t="shared" si="48"/>
        <v>5.619599761666727</v>
      </c>
      <c r="O56" s="133">
        <f t="shared" si="49"/>
        <v>9.5294557032901128</v>
      </c>
      <c r="P56" s="116">
        <f t="shared" si="50"/>
        <v>7.903502473753643</v>
      </c>
      <c r="Q56" s="115">
        <f t="shared" si="51"/>
        <v>6.1130080714775215</v>
      </c>
      <c r="R56" s="115">
        <f t="shared" si="52"/>
        <v>6.1447669666328419</v>
      </c>
      <c r="S56" s="133">
        <f t="shared" si="53"/>
        <v>4.908304751283965</v>
      </c>
      <c r="T56" s="116">
        <f t="shared" si="54"/>
        <v>6.0248275603782098</v>
      </c>
      <c r="U56" s="115">
        <f t="shared" si="55"/>
        <v>6.3113070046669772</v>
      </c>
      <c r="V56" s="115">
        <f t="shared" si="56"/>
        <v>6.0719318756171869</v>
      </c>
      <c r="W56" s="133">
        <f t="shared" si="57"/>
        <v>6.8827728341323224</v>
      </c>
      <c r="X56" s="116">
        <f t="shared" si="65"/>
        <v>3.7399742442389972</v>
      </c>
      <c r="Y56" s="115">
        <f t="shared" si="65"/>
        <v>0.8910332956584277</v>
      </c>
      <c r="Z56" s="115">
        <f t="shared" si="65"/>
        <v>0.19152049730661869</v>
      </c>
      <c r="AA56" s="133">
        <f t="shared" si="65"/>
        <v>0.26171332511937262</v>
      </c>
      <c r="AB56" s="116">
        <f t="shared" si="65"/>
        <v>5.1218617262960286E-2</v>
      </c>
      <c r="AC56" s="115">
        <f t="shared" si="65"/>
        <v>1.0754232259075014</v>
      </c>
      <c r="AD56" s="115">
        <f t="shared" si="65"/>
        <v>0.98130238609774878</v>
      </c>
      <c r="AE56" s="133">
        <f t="shared" si="65"/>
        <v>-0.67820948233393574</v>
      </c>
      <c r="AF56" s="116">
        <f t="shared" si="65"/>
        <v>2.7543252081246861</v>
      </c>
      <c r="AG56" s="115">
        <f t="shared" si="65"/>
        <v>2.9718863993351885</v>
      </c>
      <c r="AH56" s="115">
        <f t="shared" si="65"/>
        <v>2.443463674895896</v>
      </c>
      <c r="AI56" s="133">
        <f t="shared" si="65"/>
        <v>3.4666906709280854</v>
      </c>
      <c r="AJ56" s="116">
        <f t="shared" si="65"/>
        <v>-5.6942858346331615</v>
      </c>
      <c r="AK56" s="115">
        <f t="shared" si="65"/>
        <v>-13.916827967696321</v>
      </c>
      <c r="AL56" s="115">
        <f t="shared" si="65"/>
        <v>-11.377207317229598</v>
      </c>
      <c r="AM56" s="133">
        <f t="shared" si="65"/>
        <v>-10.948400820032521</v>
      </c>
      <c r="AN56" s="116">
        <f t="shared" si="65"/>
        <v>-1.4659049929975243</v>
      </c>
      <c r="AO56" s="115">
        <f t="shared" si="65"/>
        <v>11.39539058260115</v>
      </c>
      <c r="AP56" s="115">
        <f t="shared" si="65"/>
        <v>8.3321363799683912</v>
      </c>
      <c r="AQ56" s="133">
        <f t="shared" si="59"/>
        <v>9.0685556868232098</v>
      </c>
      <c r="AR56" s="116">
        <f t="shared" si="60"/>
        <v>9.4790472579273199</v>
      </c>
      <c r="AS56" s="115">
        <f t="shared" si="61"/>
        <v>6.3963571676203923</v>
      </c>
      <c r="AT56" s="115">
        <f t="shared" si="62"/>
        <v>7.1744282462652631</v>
      </c>
      <c r="AU56" s="133">
        <f t="shared" si="66"/>
        <v>5.0077992164345719</v>
      </c>
      <c r="AV56" s="116">
        <f t="shared" si="66"/>
        <v>6.0068062146828805</v>
      </c>
      <c r="AW56" s="115">
        <f t="shared" si="66"/>
        <v>8.0607398249713746</v>
      </c>
      <c r="AX56" s="115">
        <f t="shared" si="66"/>
        <v>6.6819518279233048</v>
      </c>
      <c r="AY56" s="133">
        <f t="shared" si="66"/>
        <v>7.3608214661659899</v>
      </c>
      <c r="AZ56" s="116">
        <f t="shared" si="66"/>
        <v>7.8219465967199753</v>
      </c>
      <c r="BA56" s="115">
        <f t="shared" si="66"/>
        <v>8.661141582811327</v>
      </c>
      <c r="BB56" s="115">
        <f t="shared" si="66"/>
        <v>8.6474035575722308</v>
      </c>
      <c r="BC56" s="133">
        <f t="shared" si="66"/>
        <v>9.1064439787808418</v>
      </c>
      <c r="BD56" s="116">
        <f t="shared" si="66"/>
        <v>6.0973001953020578</v>
      </c>
      <c r="BE56" s="115">
        <f t="shared" si="66"/>
        <v>6.0600401538538184</v>
      </c>
      <c r="BF56" s="115">
        <f t="shared" si="66"/>
        <v>7.156084914434846</v>
      </c>
      <c r="BG56" s="133">
        <f t="shared" si="66"/>
        <v>8.0880299699737535</v>
      </c>
      <c r="BH56" s="92" t="s">
        <v>123</v>
      </c>
    </row>
    <row r="57" spans="2:60" s="37" customFormat="1" ht="24.95" customHeight="1">
      <c r="B57" s="168" t="s">
        <v>136</v>
      </c>
      <c r="C57" s="168"/>
      <c r="D57" s="58"/>
      <c r="E57" s="58"/>
      <c r="F57" s="58"/>
      <c r="G57" s="58"/>
      <c r="H57" s="58"/>
      <c r="I57" s="58"/>
      <c r="J57" s="58"/>
      <c r="K57" s="58"/>
      <c r="L57" s="58"/>
      <c r="M57" s="58"/>
      <c r="N57" s="59"/>
      <c r="O57" s="60"/>
      <c r="P57" s="60"/>
      <c r="Q57" s="57"/>
      <c r="R57" s="61"/>
      <c r="BH57" s="149" t="s">
        <v>137</v>
      </c>
    </row>
    <row r="58" spans="2:60" s="37" customFormat="1" ht="24.95" customHeight="1">
      <c r="B58" s="169" t="s">
        <v>134</v>
      </c>
      <c r="C58" s="169"/>
      <c r="D58" s="58"/>
      <c r="E58" s="58"/>
      <c r="F58" s="58"/>
      <c r="G58" s="58"/>
      <c r="H58" s="58"/>
      <c r="I58" s="58"/>
      <c r="J58" s="58"/>
      <c r="K58" s="58"/>
      <c r="L58" s="58"/>
      <c r="M58" s="58"/>
      <c r="N58" s="59"/>
      <c r="O58" s="60"/>
      <c r="P58" s="60"/>
      <c r="Q58" s="57"/>
      <c r="R58" s="61"/>
      <c r="BH58" s="149" t="s">
        <v>131</v>
      </c>
    </row>
    <row r="59" spans="2:60" s="37" customFormat="1" ht="24.95" customHeight="1">
      <c r="B59" s="109" t="s">
        <v>124</v>
      </c>
      <c r="C59" s="57"/>
      <c r="D59" s="58"/>
      <c r="E59" s="58"/>
      <c r="F59" s="58"/>
      <c r="G59" s="58"/>
      <c r="H59" s="58"/>
      <c r="I59" s="58"/>
      <c r="J59" s="58"/>
      <c r="K59" s="58"/>
      <c r="L59" s="58"/>
      <c r="M59" s="58"/>
      <c r="N59" s="59"/>
      <c r="O59" s="60"/>
      <c r="P59" s="60"/>
      <c r="Q59" s="57"/>
      <c r="R59" s="61"/>
      <c r="BH59" s="57" t="s">
        <v>130</v>
      </c>
    </row>
    <row r="60" spans="2:60" s="37" customFormat="1" ht="24.95" customHeight="1">
      <c r="B60" s="109"/>
      <c r="C60" s="57"/>
      <c r="D60" s="58"/>
      <c r="E60" s="58"/>
      <c r="F60" s="58"/>
      <c r="G60" s="58"/>
      <c r="H60" s="58"/>
      <c r="I60" s="58"/>
      <c r="J60" s="58"/>
      <c r="K60" s="58"/>
      <c r="L60" s="58"/>
      <c r="M60" s="58"/>
      <c r="N60" s="59"/>
      <c r="O60" s="60"/>
      <c r="P60" s="60"/>
      <c r="Q60" s="57"/>
      <c r="R60" s="61"/>
      <c r="BH60" s="135"/>
    </row>
    <row r="61" spans="2:60" s="81" customFormat="1" ht="24.95" customHeight="1">
      <c r="B61" s="155" t="s">
        <v>145</v>
      </c>
      <c r="C61" s="155"/>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row>
    <row r="62" spans="2:60" s="81" customFormat="1" ht="24.95" customHeight="1">
      <c r="B62" s="156" t="s">
        <v>153</v>
      </c>
      <c r="C62" s="156"/>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row>
    <row r="63" spans="2:60" s="81" customFormat="1" ht="24.95" customHeight="1">
      <c r="B63" s="179" t="s">
        <v>129</v>
      </c>
      <c r="C63" s="17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row>
    <row r="64" spans="2:60" ht="24.95" customHeight="1">
      <c r="B64" s="172" t="s">
        <v>60</v>
      </c>
      <c r="C64" s="173" t="s">
        <v>61</v>
      </c>
      <c r="D64" s="172">
        <v>2012</v>
      </c>
      <c r="E64" s="172"/>
      <c r="F64" s="172"/>
      <c r="G64" s="172"/>
      <c r="H64" s="174">
        <v>2013</v>
      </c>
      <c r="I64" s="175"/>
      <c r="J64" s="175"/>
      <c r="K64" s="176"/>
      <c r="L64" s="174">
        <v>2014</v>
      </c>
      <c r="M64" s="175"/>
      <c r="N64" s="175"/>
      <c r="O64" s="176"/>
      <c r="P64" s="174">
        <v>2015</v>
      </c>
      <c r="Q64" s="175"/>
      <c r="R64" s="175"/>
      <c r="S64" s="176"/>
      <c r="T64" s="174">
        <v>2016</v>
      </c>
      <c r="U64" s="175"/>
      <c r="V64" s="175"/>
      <c r="W64" s="176"/>
      <c r="X64" s="174">
        <v>2017</v>
      </c>
      <c r="Y64" s="175"/>
      <c r="Z64" s="175"/>
      <c r="AA64" s="176"/>
      <c r="AB64" s="174">
        <v>2018</v>
      </c>
      <c r="AC64" s="175"/>
      <c r="AD64" s="175"/>
      <c r="AE64" s="176"/>
      <c r="AF64" s="174">
        <v>2019</v>
      </c>
      <c r="AG64" s="175"/>
      <c r="AH64" s="175"/>
      <c r="AI64" s="176"/>
      <c r="AJ64" s="174">
        <v>2020</v>
      </c>
      <c r="AK64" s="175"/>
      <c r="AL64" s="175"/>
      <c r="AM64" s="176"/>
      <c r="AN64" s="174">
        <v>2021</v>
      </c>
      <c r="AO64" s="175"/>
      <c r="AP64" s="175"/>
      <c r="AQ64" s="176"/>
      <c r="AR64" s="174">
        <v>2022</v>
      </c>
      <c r="AS64" s="175"/>
      <c r="AT64" s="175"/>
      <c r="AU64" s="176"/>
      <c r="AV64" s="174">
        <v>2023</v>
      </c>
      <c r="AW64" s="175"/>
      <c r="AX64" s="175"/>
      <c r="AY64" s="176"/>
      <c r="AZ64" s="174" t="s">
        <v>138</v>
      </c>
      <c r="BA64" s="175"/>
      <c r="BB64" s="175"/>
      <c r="BC64" s="176"/>
      <c r="BD64" s="174" t="s">
        <v>139</v>
      </c>
      <c r="BE64" s="175"/>
      <c r="BF64" s="175"/>
      <c r="BG64" s="176"/>
      <c r="BH64" s="177" t="s">
        <v>62</v>
      </c>
    </row>
    <row r="65" spans="2:60" ht="24.95" customHeight="1">
      <c r="B65" s="172"/>
      <c r="C65" s="173"/>
      <c r="D65" s="46" t="s">
        <v>63</v>
      </c>
      <c r="E65" s="46" t="s">
        <v>64</v>
      </c>
      <c r="F65" s="46" t="s">
        <v>65</v>
      </c>
      <c r="G65" s="46" t="s">
        <v>66</v>
      </c>
      <c r="H65" s="46" t="s">
        <v>63</v>
      </c>
      <c r="I65" s="46" t="s">
        <v>64</v>
      </c>
      <c r="J65" s="46" t="s">
        <v>65</v>
      </c>
      <c r="K65" s="46" t="s">
        <v>66</v>
      </c>
      <c r="L65" s="46" t="s">
        <v>63</v>
      </c>
      <c r="M65" s="46" t="s">
        <v>64</v>
      </c>
      <c r="N65" s="46" t="s">
        <v>65</v>
      </c>
      <c r="O65" s="46" t="s">
        <v>66</v>
      </c>
      <c r="P65" s="46" t="s">
        <v>63</v>
      </c>
      <c r="Q65" s="46" t="s">
        <v>64</v>
      </c>
      <c r="R65" s="46" t="s">
        <v>65</v>
      </c>
      <c r="S65" s="46" t="s">
        <v>66</v>
      </c>
      <c r="T65" s="46" t="s">
        <v>63</v>
      </c>
      <c r="U65" s="46" t="s">
        <v>64</v>
      </c>
      <c r="V65" s="46" t="s">
        <v>65</v>
      </c>
      <c r="W65" s="46" t="s">
        <v>66</v>
      </c>
      <c r="X65" s="46" t="s">
        <v>63</v>
      </c>
      <c r="Y65" s="46" t="s">
        <v>64</v>
      </c>
      <c r="Z65" s="46" t="s">
        <v>65</v>
      </c>
      <c r="AA65" s="46" t="s">
        <v>66</v>
      </c>
      <c r="AB65" s="46" t="s">
        <v>63</v>
      </c>
      <c r="AC65" s="46" t="s">
        <v>64</v>
      </c>
      <c r="AD65" s="46" t="s">
        <v>65</v>
      </c>
      <c r="AE65" s="46" t="s">
        <v>66</v>
      </c>
      <c r="AF65" s="46" t="s">
        <v>63</v>
      </c>
      <c r="AG65" s="46" t="s">
        <v>64</v>
      </c>
      <c r="AH65" s="46" t="s">
        <v>65</v>
      </c>
      <c r="AI65" s="46" t="s">
        <v>66</v>
      </c>
      <c r="AJ65" s="46" t="s">
        <v>63</v>
      </c>
      <c r="AK65" s="46" t="s">
        <v>64</v>
      </c>
      <c r="AL65" s="46" t="s">
        <v>65</v>
      </c>
      <c r="AM65" s="46" t="s">
        <v>66</v>
      </c>
      <c r="AN65" s="46" t="s">
        <v>63</v>
      </c>
      <c r="AO65" s="46" t="s">
        <v>64</v>
      </c>
      <c r="AP65" s="46" t="s">
        <v>65</v>
      </c>
      <c r="AQ65" s="46" t="s">
        <v>66</v>
      </c>
      <c r="AR65" s="102" t="s">
        <v>63</v>
      </c>
      <c r="AS65" s="102" t="s">
        <v>64</v>
      </c>
      <c r="AT65" s="102" t="s">
        <v>65</v>
      </c>
      <c r="AU65" s="102" t="s">
        <v>66</v>
      </c>
      <c r="AV65" s="46" t="s">
        <v>63</v>
      </c>
      <c r="AW65" s="46" t="s">
        <v>64</v>
      </c>
      <c r="AX65" s="46" t="s">
        <v>65</v>
      </c>
      <c r="AY65" s="46" t="s">
        <v>66</v>
      </c>
      <c r="AZ65" s="46" t="s">
        <v>63</v>
      </c>
      <c r="BA65" s="46" t="s">
        <v>64</v>
      </c>
      <c r="BB65" s="46" t="s">
        <v>65</v>
      </c>
      <c r="BC65" s="46" t="s">
        <v>66</v>
      </c>
      <c r="BD65" s="46" t="s">
        <v>63</v>
      </c>
      <c r="BE65" s="46" t="s">
        <v>64</v>
      </c>
      <c r="BF65" s="46" t="s">
        <v>65</v>
      </c>
      <c r="BG65" s="46" t="s">
        <v>66</v>
      </c>
      <c r="BH65" s="178"/>
    </row>
    <row r="66" spans="2:60" ht="24.95" customHeight="1">
      <c r="B66" s="105"/>
      <c r="C66" s="47" t="s">
        <v>67</v>
      </c>
      <c r="D66" s="103">
        <f t="shared" ref="D66:W66" si="67">D8/3.6725</f>
        <v>72259.486608832362</v>
      </c>
      <c r="E66" s="72">
        <f t="shared" si="67"/>
        <v>73645.042246998637</v>
      </c>
      <c r="F66" s="72">
        <f t="shared" si="67"/>
        <v>75683.985994584349</v>
      </c>
      <c r="G66" s="73">
        <f t="shared" si="67"/>
        <v>72876.0441285665</v>
      </c>
      <c r="H66" s="103">
        <f t="shared" si="67"/>
        <v>75561.036758079979</v>
      </c>
      <c r="I66" s="72">
        <f t="shared" si="67"/>
        <v>77329.485638738173</v>
      </c>
      <c r="J66" s="72">
        <f t="shared" si="67"/>
        <v>78489.044843885276</v>
      </c>
      <c r="K66" s="73">
        <f t="shared" si="67"/>
        <v>73391.924865204419</v>
      </c>
      <c r="L66" s="103">
        <f t="shared" si="67"/>
        <v>79008.911529333753</v>
      </c>
      <c r="M66" s="72">
        <f t="shared" si="67"/>
        <v>82130.999192190604</v>
      </c>
      <c r="N66" s="72">
        <f t="shared" si="67"/>
        <v>82595.406699642073</v>
      </c>
      <c r="O66" s="73">
        <f t="shared" si="67"/>
        <v>73560.347013385297</v>
      </c>
      <c r="P66" s="103">
        <f t="shared" si="67"/>
        <v>83753.14839073371</v>
      </c>
      <c r="Q66" s="72">
        <f t="shared" si="67"/>
        <v>86352.838695622777</v>
      </c>
      <c r="R66" s="72">
        <f t="shared" si="67"/>
        <v>87071.887750289447</v>
      </c>
      <c r="S66" s="73">
        <f t="shared" si="67"/>
        <v>83906.739752989291</v>
      </c>
      <c r="T66" s="103">
        <f t="shared" si="67"/>
        <v>87685.781207908207</v>
      </c>
      <c r="U66" s="72">
        <f t="shared" si="67"/>
        <v>90549.132117097266</v>
      </c>
      <c r="V66" s="72">
        <f t="shared" si="67"/>
        <v>91587.35106700052</v>
      </c>
      <c r="W66" s="73">
        <f t="shared" si="67"/>
        <v>88221.245721436164</v>
      </c>
      <c r="X66" s="103">
        <f t="shared" ref="X66:BG66" si="68">X8/3.6725</f>
        <v>89851.49717042179</v>
      </c>
      <c r="Y66" s="72">
        <f t="shared" si="68"/>
        <v>89473.999302821132</v>
      </c>
      <c r="Z66" s="72">
        <f t="shared" si="68"/>
        <v>89348.360000998495</v>
      </c>
      <c r="AA66" s="73">
        <f t="shared" si="68"/>
        <v>86246.886348114858</v>
      </c>
      <c r="AB66" s="103">
        <f t="shared" si="68"/>
        <v>89842.26085702893</v>
      </c>
      <c r="AC66" s="72">
        <f t="shared" si="68"/>
        <v>91273.417739541183</v>
      </c>
      <c r="AD66" s="72">
        <f t="shared" si="68"/>
        <v>91899.143719782194</v>
      </c>
      <c r="AE66" s="73">
        <f t="shared" si="68"/>
        <v>90433.537203521832</v>
      </c>
      <c r="AF66" s="103">
        <f t="shared" si="68"/>
        <v>92104.176886185436</v>
      </c>
      <c r="AG66" s="72">
        <f t="shared" si="68"/>
        <v>93774.579501713</v>
      </c>
      <c r="AH66" s="72">
        <f t="shared" si="68"/>
        <v>93132.478575842382</v>
      </c>
      <c r="AI66" s="73">
        <f t="shared" si="68"/>
        <v>88820.375412937021</v>
      </c>
      <c r="AJ66" s="103">
        <f t="shared" si="68"/>
        <v>89319.786021039181</v>
      </c>
      <c r="AK66" s="72">
        <f t="shared" si="68"/>
        <v>82793.730353617357</v>
      </c>
      <c r="AL66" s="72">
        <f t="shared" si="68"/>
        <v>81597.602472109094</v>
      </c>
      <c r="AM66" s="73">
        <f t="shared" si="68"/>
        <v>78086.328727933971</v>
      </c>
      <c r="AN66" s="103">
        <f t="shared" si="68"/>
        <v>84899.172617793563</v>
      </c>
      <c r="AO66" s="72">
        <f t="shared" si="68"/>
        <v>88965.377019237945</v>
      </c>
      <c r="AP66" s="72">
        <f t="shared" si="68"/>
        <v>88426.506724912193</v>
      </c>
      <c r="AQ66" s="73">
        <f t="shared" si="68"/>
        <v>86173.272356645015</v>
      </c>
      <c r="AR66" s="103">
        <f t="shared" si="68"/>
        <v>92664.409787788216</v>
      </c>
      <c r="AS66" s="72">
        <f t="shared" si="68"/>
        <v>97082.113546029286</v>
      </c>
      <c r="AT66" s="72">
        <f t="shared" si="68"/>
        <v>97012.984673967716</v>
      </c>
      <c r="AU66" s="73">
        <f t="shared" si="68"/>
        <v>91096.148865835203</v>
      </c>
      <c r="AV66" s="103">
        <f t="shared" si="68"/>
        <v>96974.715675667234</v>
      </c>
      <c r="AW66" s="72">
        <f t="shared" si="68"/>
        <v>100806.76004924299</v>
      </c>
      <c r="AX66" s="72">
        <f t="shared" si="68"/>
        <v>99698.222294828141</v>
      </c>
      <c r="AY66" s="73">
        <f t="shared" si="68"/>
        <v>94840.894864802802</v>
      </c>
      <c r="AZ66" s="103">
        <f t="shared" si="68"/>
        <v>102437.59659908236</v>
      </c>
      <c r="BA66" s="72">
        <f t="shared" si="68"/>
        <v>107568.34021977066</v>
      </c>
      <c r="BB66" s="72">
        <f t="shared" si="68"/>
        <v>106816.72469343051</v>
      </c>
      <c r="BC66" s="73">
        <f t="shared" si="68"/>
        <v>101962.18519843568</v>
      </c>
      <c r="BD66" s="103">
        <f t="shared" si="68"/>
        <v>106837.57908849078</v>
      </c>
      <c r="BE66" s="72">
        <f t="shared" si="68"/>
        <v>112065.61666156759</v>
      </c>
      <c r="BF66" s="72">
        <f t="shared" si="68"/>
        <v>114188.65016746118</v>
      </c>
      <c r="BG66" s="73">
        <f t="shared" si="68"/>
        <v>110752.9684226051</v>
      </c>
      <c r="BH66" s="48" t="s">
        <v>68</v>
      </c>
    </row>
    <row r="67" spans="2:60" ht="24.95" customHeight="1">
      <c r="B67" s="106" t="s">
        <v>69</v>
      </c>
      <c r="C67" s="49" t="s">
        <v>70</v>
      </c>
      <c r="D67" s="66">
        <f t="shared" ref="D67:W67" si="69">D9/3.6725</f>
        <v>1058.5061820077467</v>
      </c>
      <c r="E67" s="67">
        <f t="shared" si="69"/>
        <v>662.67827113439409</v>
      </c>
      <c r="F67" s="67">
        <f t="shared" si="69"/>
        <v>215.04030086819893</v>
      </c>
      <c r="G67" s="68">
        <f t="shared" si="69"/>
        <v>508.04532844853838</v>
      </c>
      <c r="H67" s="66">
        <f t="shared" si="69"/>
        <v>1003.9463113998841</v>
      </c>
      <c r="I67" s="67">
        <f t="shared" si="69"/>
        <v>674.53140903660642</v>
      </c>
      <c r="J67" s="67">
        <f t="shared" si="69"/>
        <v>238.66678818102883</v>
      </c>
      <c r="K67" s="68">
        <f t="shared" si="69"/>
        <v>536.56828250771389</v>
      </c>
      <c r="L67" s="66">
        <f t="shared" si="69"/>
        <v>775.93702802247265</v>
      </c>
      <c r="M67" s="67">
        <f t="shared" si="69"/>
        <v>600.36474048033313</v>
      </c>
      <c r="N67" s="67">
        <f t="shared" si="69"/>
        <v>389.8623342661856</v>
      </c>
      <c r="O67" s="68">
        <f t="shared" si="69"/>
        <v>693.92065002139009</v>
      </c>
      <c r="P67" s="66">
        <f t="shared" si="69"/>
        <v>735.96704083691316</v>
      </c>
      <c r="Q67" s="67">
        <f t="shared" si="69"/>
        <v>647.43675993347472</v>
      </c>
      <c r="R67" s="67">
        <f t="shared" si="69"/>
        <v>530.35422742424009</v>
      </c>
      <c r="S67" s="68">
        <f t="shared" si="69"/>
        <v>539.10116371976028</v>
      </c>
      <c r="T67" s="66">
        <f t="shared" si="69"/>
        <v>783.31356113599873</v>
      </c>
      <c r="U67" s="67">
        <f t="shared" si="69"/>
        <v>662.02459266734559</v>
      </c>
      <c r="V67" s="67">
        <f t="shared" si="69"/>
        <v>535.20419341485683</v>
      </c>
      <c r="W67" s="68">
        <f t="shared" si="69"/>
        <v>542.25583496772208</v>
      </c>
      <c r="X67" s="66">
        <f t="shared" ref="X67:BG67" si="70">X9/3.6725</f>
        <v>818.17862945948673</v>
      </c>
      <c r="Y67" s="67">
        <f t="shared" si="70"/>
        <v>711.02774931038687</v>
      </c>
      <c r="Z67" s="67">
        <f t="shared" si="70"/>
        <v>564.85136426720044</v>
      </c>
      <c r="AA67" s="68">
        <f t="shared" si="70"/>
        <v>565.76855362594586</v>
      </c>
      <c r="AB67" s="66">
        <f t="shared" si="70"/>
        <v>876.04094428553526</v>
      </c>
      <c r="AC67" s="67">
        <f t="shared" si="70"/>
        <v>740.73918208447617</v>
      </c>
      <c r="AD67" s="67">
        <f t="shared" si="70"/>
        <v>581.30758918935135</v>
      </c>
      <c r="AE67" s="68">
        <f t="shared" si="70"/>
        <v>584.58173958492239</v>
      </c>
      <c r="AF67" s="66">
        <f t="shared" si="70"/>
        <v>969.96872196002812</v>
      </c>
      <c r="AG67" s="67">
        <f t="shared" si="70"/>
        <v>833.98304655126651</v>
      </c>
      <c r="AH67" s="67">
        <f t="shared" si="70"/>
        <v>631.44360105021224</v>
      </c>
      <c r="AI67" s="68">
        <f t="shared" si="70"/>
        <v>627.37313191983196</v>
      </c>
      <c r="AJ67" s="66">
        <f t="shared" si="70"/>
        <v>893.66732560955609</v>
      </c>
      <c r="AK67" s="67">
        <f t="shared" si="70"/>
        <v>820.67696574270667</v>
      </c>
      <c r="AL67" s="67">
        <f t="shared" si="70"/>
        <v>618.26156654521981</v>
      </c>
      <c r="AM67" s="68">
        <f t="shared" si="70"/>
        <v>634.04992603110031</v>
      </c>
      <c r="AN67" s="66">
        <f t="shared" si="70"/>
        <v>1249.0893560337217</v>
      </c>
      <c r="AO67" s="67">
        <f t="shared" si="70"/>
        <v>1014.6790835860684</v>
      </c>
      <c r="AP67" s="67">
        <f t="shared" si="70"/>
        <v>692.74357154570612</v>
      </c>
      <c r="AQ67" s="68">
        <f t="shared" si="70"/>
        <v>689.5388897812511</v>
      </c>
      <c r="AR67" s="66">
        <f t="shared" si="70"/>
        <v>1198.7580499028793</v>
      </c>
      <c r="AS67" s="67">
        <f t="shared" si="70"/>
        <v>964.62987746893157</v>
      </c>
      <c r="AT67" s="67">
        <f t="shared" si="70"/>
        <v>651.98097857863343</v>
      </c>
      <c r="AU67" s="68">
        <f t="shared" si="70"/>
        <v>627.47494532046142</v>
      </c>
      <c r="AV67" s="66">
        <f t="shared" si="70"/>
        <v>1210.4418946292401</v>
      </c>
      <c r="AW67" s="67">
        <f t="shared" si="70"/>
        <v>968.35698138281839</v>
      </c>
      <c r="AX67" s="67">
        <f t="shared" si="70"/>
        <v>668.90603492215746</v>
      </c>
      <c r="AY67" s="68">
        <f t="shared" si="70"/>
        <v>634.82215663320335</v>
      </c>
      <c r="AZ67" s="66">
        <f t="shared" si="70"/>
        <v>1229.6237127874363</v>
      </c>
      <c r="BA67" s="67">
        <f t="shared" si="70"/>
        <v>1004.1186934096678</v>
      </c>
      <c r="BB67" s="67">
        <f t="shared" si="70"/>
        <v>710.93413619014973</v>
      </c>
      <c r="BC67" s="68">
        <f t="shared" si="70"/>
        <v>659.27114884111552</v>
      </c>
      <c r="BD67" s="66">
        <f t="shared" si="70"/>
        <v>1195.0445927147316</v>
      </c>
      <c r="BE67" s="67">
        <f t="shared" si="70"/>
        <v>1008.1728991067629</v>
      </c>
      <c r="BF67" s="67">
        <f t="shared" si="70"/>
        <v>726.1892147779015</v>
      </c>
      <c r="BG67" s="68">
        <f t="shared" si="70"/>
        <v>655.98905540143244</v>
      </c>
      <c r="BH67" s="50" t="s">
        <v>71</v>
      </c>
    </row>
    <row r="68" spans="2:60" ht="24.95" customHeight="1">
      <c r="B68" s="106" t="s">
        <v>72</v>
      </c>
      <c r="C68" s="49" t="s">
        <v>73</v>
      </c>
      <c r="D68" s="66">
        <f t="shared" ref="D68:W68" si="71">D10/3.6725</f>
        <v>25327.583559081697</v>
      </c>
      <c r="E68" s="67">
        <f t="shared" si="71"/>
        <v>25740.579305359897</v>
      </c>
      <c r="F68" s="67">
        <f t="shared" si="71"/>
        <v>27307.805633504304</v>
      </c>
      <c r="G68" s="68">
        <f t="shared" si="71"/>
        <v>26728.533851643333</v>
      </c>
      <c r="H68" s="66">
        <f t="shared" si="71"/>
        <v>27176.926171921175</v>
      </c>
      <c r="I68" s="67">
        <f t="shared" si="71"/>
        <v>27089.025719798319</v>
      </c>
      <c r="J68" s="67">
        <f t="shared" si="71"/>
        <v>28267.888839301642</v>
      </c>
      <c r="K68" s="68">
        <f t="shared" si="71"/>
        <v>25950.267291891032</v>
      </c>
      <c r="L68" s="66">
        <f t="shared" si="71"/>
        <v>28202.718269584402</v>
      </c>
      <c r="M68" s="67">
        <f t="shared" si="71"/>
        <v>28914.811211240431</v>
      </c>
      <c r="N68" s="67">
        <f t="shared" si="71"/>
        <v>29332.002689758836</v>
      </c>
      <c r="O68" s="68">
        <f t="shared" si="71"/>
        <v>21637.03216636007</v>
      </c>
      <c r="P68" s="66">
        <f t="shared" si="71"/>
        <v>28667.630494800036</v>
      </c>
      <c r="Q68" s="67">
        <f t="shared" si="71"/>
        <v>29282.643148336832</v>
      </c>
      <c r="R68" s="67">
        <f t="shared" si="71"/>
        <v>30355.506157686239</v>
      </c>
      <c r="S68" s="68">
        <f t="shared" si="71"/>
        <v>29654.244394105735</v>
      </c>
      <c r="T68" s="66">
        <f t="shared" si="71"/>
        <v>29410.951899399686</v>
      </c>
      <c r="U68" s="67">
        <f t="shared" si="71"/>
        <v>30081.036281366298</v>
      </c>
      <c r="V68" s="67">
        <f t="shared" si="71"/>
        <v>31917.302551608103</v>
      </c>
      <c r="W68" s="68">
        <f t="shared" si="71"/>
        <v>31334.576195181213</v>
      </c>
      <c r="X68" s="66">
        <f t="shared" ref="X68:BG68" si="72">X10/3.6725</f>
        <v>28515.863874313982</v>
      </c>
      <c r="Y68" s="67">
        <f t="shared" si="72"/>
        <v>28017.512912016457</v>
      </c>
      <c r="Z68" s="67">
        <f t="shared" si="72"/>
        <v>29078.107302647641</v>
      </c>
      <c r="AA68" s="68">
        <f t="shared" si="72"/>
        <v>28722.78476341753</v>
      </c>
      <c r="AB68" s="66">
        <f t="shared" si="72"/>
        <v>28056.347465473253</v>
      </c>
      <c r="AC68" s="67">
        <f t="shared" si="72"/>
        <v>28571.791294343897</v>
      </c>
      <c r="AD68" s="67">
        <f t="shared" si="72"/>
        <v>30415.233561353045</v>
      </c>
      <c r="AE68" s="68">
        <f t="shared" si="72"/>
        <v>32657.396478963063</v>
      </c>
      <c r="AF68" s="66">
        <f t="shared" si="72"/>
        <v>28280.194615457436</v>
      </c>
      <c r="AG68" s="67">
        <f t="shared" si="72"/>
        <v>28664.384508454514</v>
      </c>
      <c r="AH68" s="67">
        <f t="shared" si="72"/>
        <v>30047.14240850545</v>
      </c>
      <c r="AI68" s="68">
        <f t="shared" si="72"/>
        <v>29183.066515715644</v>
      </c>
      <c r="AJ68" s="66">
        <f t="shared" si="72"/>
        <v>29811.781665586848</v>
      </c>
      <c r="AK68" s="67">
        <f t="shared" si="72"/>
        <v>28608.33342827416</v>
      </c>
      <c r="AL68" s="67">
        <f t="shared" si="72"/>
        <v>27116.712399639076</v>
      </c>
      <c r="AM68" s="68">
        <f t="shared" si="72"/>
        <v>26222.075173929985</v>
      </c>
      <c r="AN68" s="66">
        <f t="shared" si="72"/>
        <v>26551.273153394231</v>
      </c>
      <c r="AO68" s="67">
        <f t="shared" si="72"/>
        <v>27152.427837432027</v>
      </c>
      <c r="AP68" s="67">
        <f t="shared" si="72"/>
        <v>28646.01013125699</v>
      </c>
      <c r="AQ68" s="68">
        <f t="shared" si="72"/>
        <v>28560.704704518615</v>
      </c>
      <c r="AR68" s="66">
        <f t="shared" si="72"/>
        <v>28210.21207418339</v>
      </c>
      <c r="AS68" s="67">
        <f t="shared" si="72"/>
        <v>30294.341373690993</v>
      </c>
      <c r="AT68" s="67">
        <f t="shared" si="72"/>
        <v>32025.4351277799</v>
      </c>
      <c r="AU68" s="68">
        <f t="shared" si="72"/>
        <v>30232.62814974062</v>
      </c>
      <c r="AV68" s="66">
        <f t="shared" si="72"/>
        <v>28585.382213448833</v>
      </c>
      <c r="AW68" s="67">
        <f t="shared" si="72"/>
        <v>28727.969103734336</v>
      </c>
      <c r="AX68" s="67">
        <f t="shared" si="72"/>
        <v>30213.612703330906</v>
      </c>
      <c r="AY68" s="68">
        <f t="shared" si="72"/>
        <v>29564.481034284967</v>
      </c>
      <c r="AZ68" s="66">
        <f t="shared" si="72"/>
        <v>28238.383043893136</v>
      </c>
      <c r="BA68" s="67">
        <f t="shared" si="72"/>
        <v>28843.251194848221</v>
      </c>
      <c r="BB68" s="67">
        <f t="shared" si="72"/>
        <v>30833.143429297877</v>
      </c>
      <c r="BC68" s="68">
        <f t="shared" si="72"/>
        <v>29921.769549170342</v>
      </c>
      <c r="BD68" s="66">
        <f t="shared" si="72"/>
        <v>28209.685336041694</v>
      </c>
      <c r="BE68" s="67">
        <f t="shared" si="72"/>
        <v>28834.110546650474</v>
      </c>
      <c r="BF68" s="67">
        <f t="shared" si="72"/>
        <v>32999.278249529394</v>
      </c>
      <c r="BG68" s="68">
        <f t="shared" si="72"/>
        <v>32875.576999254255</v>
      </c>
      <c r="BH68" s="50" t="s">
        <v>74</v>
      </c>
    </row>
    <row r="69" spans="2:60" ht="24.95" customHeight="1">
      <c r="B69" s="106" t="s">
        <v>75</v>
      </c>
      <c r="C69" s="49" t="s">
        <v>76</v>
      </c>
      <c r="D69" s="66">
        <f t="shared" ref="D69:W69" si="73">D11/3.6725</f>
        <v>6823.4399834781561</v>
      </c>
      <c r="E69" s="67">
        <f t="shared" si="73"/>
        <v>6715.2294836988167</v>
      </c>
      <c r="F69" s="67">
        <f t="shared" si="73"/>
        <v>7146.6056415905869</v>
      </c>
      <c r="G69" s="68">
        <f t="shared" si="73"/>
        <v>7305.4247814414466</v>
      </c>
      <c r="H69" s="66">
        <f t="shared" si="73"/>
        <v>6905.2945088358747</v>
      </c>
      <c r="I69" s="67">
        <f t="shared" si="73"/>
        <v>7839.636012964449</v>
      </c>
      <c r="J69" s="67">
        <f t="shared" si="73"/>
        <v>7532.4117184626721</v>
      </c>
      <c r="K69" s="68">
        <f t="shared" si="73"/>
        <v>7162.218724430395</v>
      </c>
      <c r="L69" s="66">
        <f t="shared" si="73"/>
        <v>7155.0700578965334</v>
      </c>
      <c r="M69" s="67">
        <f t="shared" si="73"/>
        <v>8088.8118739725369</v>
      </c>
      <c r="N69" s="67">
        <f t="shared" si="73"/>
        <v>7471.3254432754584</v>
      </c>
      <c r="O69" s="68">
        <f t="shared" si="73"/>
        <v>7509.5234598587422</v>
      </c>
      <c r="P69" s="66">
        <f t="shared" si="73"/>
        <v>8459.0661857025589</v>
      </c>
      <c r="Q69" s="67">
        <f t="shared" si="73"/>
        <v>9305.7867240170672</v>
      </c>
      <c r="R69" s="67">
        <f t="shared" si="73"/>
        <v>9010.7636469378322</v>
      </c>
      <c r="S69" s="68">
        <f t="shared" si="73"/>
        <v>9197.7312331983776</v>
      </c>
      <c r="T69" s="66">
        <f t="shared" si="73"/>
        <v>9766.6313750394129</v>
      </c>
      <c r="U69" s="67">
        <f t="shared" si="73"/>
        <v>10661.97058342102</v>
      </c>
      <c r="V69" s="67">
        <f t="shared" si="73"/>
        <v>10230.813112077058</v>
      </c>
      <c r="W69" s="68">
        <f t="shared" si="73"/>
        <v>10035.394928647518</v>
      </c>
      <c r="X69" s="66">
        <f t="shared" ref="X69:BG69" si="74">X11/3.6725</f>
        <v>9842.0274960538973</v>
      </c>
      <c r="Y69" s="67">
        <f t="shared" si="74"/>
        <v>10712.317684742246</v>
      </c>
      <c r="Z69" s="67">
        <f t="shared" si="74"/>
        <v>9798.9504874843205</v>
      </c>
      <c r="AA69" s="68">
        <f t="shared" si="74"/>
        <v>9892.1774153296774</v>
      </c>
      <c r="AB69" s="66">
        <f t="shared" si="74"/>
        <v>9872.1313022801187</v>
      </c>
      <c r="AC69" s="67">
        <f t="shared" si="74"/>
        <v>10960.031162120369</v>
      </c>
      <c r="AD69" s="67">
        <f t="shared" si="74"/>
        <v>10326.01062421373</v>
      </c>
      <c r="AE69" s="68">
        <f t="shared" si="74"/>
        <v>9897.7487394055315</v>
      </c>
      <c r="AF69" s="66">
        <f t="shared" si="74"/>
        <v>10591.938246324176</v>
      </c>
      <c r="AG69" s="67">
        <f t="shared" si="74"/>
        <v>11808.564648517942</v>
      </c>
      <c r="AH69" s="67">
        <f t="shared" si="74"/>
        <v>10500.725101531318</v>
      </c>
      <c r="AI69" s="68">
        <f t="shared" si="74"/>
        <v>10279.058838500761</v>
      </c>
      <c r="AJ69" s="66">
        <f t="shared" si="74"/>
        <v>8953.4730259872103</v>
      </c>
      <c r="AK69" s="67">
        <f t="shared" si="74"/>
        <v>9733.5671083826037</v>
      </c>
      <c r="AL69" s="67">
        <f t="shared" si="74"/>
        <v>9175.4565983425182</v>
      </c>
      <c r="AM69" s="68">
        <f t="shared" si="74"/>
        <v>8618.481751379959</v>
      </c>
      <c r="AN69" s="66">
        <f t="shared" si="74"/>
        <v>9788.0021604308677</v>
      </c>
      <c r="AO69" s="67">
        <f t="shared" si="74"/>
        <v>11317.754942160022</v>
      </c>
      <c r="AP69" s="67">
        <f t="shared" si="74"/>
        <v>10553.684183503665</v>
      </c>
      <c r="AQ69" s="68">
        <f t="shared" si="74"/>
        <v>9818.5921653414116</v>
      </c>
      <c r="AR69" s="66">
        <f t="shared" si="74"/>
        <v>11412.339561716813</v>
      </c>
      <c r="AS69" s="67">
        <f t="shared" si="74"/>
        <v>12338.280700766949</v>
      </c>
      <c r="AT69" s="67">
        <f t="shared" si="74"/>
        <v>12173.110217734575</v>
      </c>
      <c r="AU69" s="68">
        <f t="shared" si="74"/>
        <v>10132.1531539429</v>
      </c>
      <c r="AV69" s="66">
        <f t="shared" si="74"/>
        <v>11570.395824275747</v>
      </c>
      <c r="AW69" s="67">
        <f t="shared" si="74"/>
        <v>13007.166311008299</v>
      </c>
      <c r="AX69" s="67">
        <f t="shared" si="74"/>
        <v>12533.765819201501</v>
      </c>
      <c r="AY69" s="68">
        <f t="shared" si="74"/>
        <v>10742.038140120158</v>
      </c>
      <c r="AZ69" s="66">
        <f t="shared" si="74"/>
        <v>12071.071558963127</v>
      </c>
      <c r="BA69" s="67">
        <f t="shared" si="74"/>
        <v>13596.709372935442</v>
      </c>
      <c r="BB69" s="67">
        <f t="shared" si="74"/>
        <v>13166.547528169891</v>
      </c>
      <c r="BC69" s="68">
        <f t="shared" si="74"/>
        <v>11174.738404410138</v>
      </c>
      <c r="BD69" s="66">
        <f t="shared" si="74"/>
        <v>12507.118278684899</v>
      </c>
      <c r="BE69" s="67">
        <f t="shared" si="74"/>
        <v>13937.972547766863</v>
      </c>
      <c r="BF69" s="67">
        <f t="shared" si="74"/>
        <v>13499.049893236444</v>
      </c>
      <c r="BG69" s="68">
        <f t="shared" si="74"/>
        <v>11827.84211218489</v>
      </c>
      <c r="BH69" s="50" t="s">
        <v>77</v>
      </c>
    </row>
    <row r="70" spans="2:60" ht="24.95" customHeight="1">
      <c r="B70" s="106" t="s">
        <v>78</v>
      </c>
      <c r="C70" s="49" t="s">
        <v>79</v>
      </c>
      <c r="D70" s="66">
        <f t="shared" ref="D70:W70" si="75">D12/3.6725</f>
        <v>1767.0133919245479</v>
      </c>
      <c r="E70" s="67">
        <f t="shared" si="75"/>
        <v>2301.8373050776672</v>
      </c>
      <c r="F70" s="67">
        <f t="shared" si="75"/>
        <v>2700.9137570824296</v>
      </c>
      <c r="G70" s="68">
        <f t="shared" si="75"/>
        <v>2151.4709489472216</v>
      </c>
      <c r="H70" s="66">
        <f t="shared" si="75"/>
        <v>1914.3937442287815</v>
      </c>
      <c r="I70" s="67">
        <f t="shared" si="75"/>
        <v>2399.5102815527125</v>
      </c>
      <c r="J70" s="67">
        <f t="shared" si="75"/>
        <v>2808.4843427152909</v>
      </c>
      <c r="K70" s="68">
        <f t="shared" si="75"/>
        <v>2162.2109722381183</v>
      </c>
      <c r="L70" s="66">
        <f t="shared" si="75"/>
        <v>2116.0984834537853</v>
      </c>
      <c r="M70" s="67">
        <f t="shared" si="75"/>
        <v>2473.156259243081</v>
      </c>
      <c r="N70" s="67">
        <f t="shared" si="75"/>
        <v>2783.0333911769726</v>
      </c>
      <c r="O70" s="68">
        <f t="shared" si="75"/>
        <v>2711.4858030095165</v>
      </c>
      <c r="P70" s="66">
        <f t="shared" si="75"/>
        <v>1659.2370507300204</v>
      </c>
      <c r="Q70" s="67">
        <f t="shared" si="75"/>
        <v>1875.6985230736641</v>
      </c>
      <c r="R70" s="67">
        <f t="shared" si="75"/>
        <v>2033.2373414817607</v>
      </c>
      <c r="S70" s="68">
        <f t="shared" si="75"/>
        <v>1821.7821558297776</v>
      </c>
      <c r="T70" s="66">
        <f t="shared" si="75"/>
        <v>1913.8165518008045</v>
      </c>
      <c r="U70" s="67">
        <f t="shared" si="75"/>
        <v>2090.6795413650011</v>
      </c>
      <c r="V70" s="67">
        <f t="shared" si="75"/>
        <v>2337.8555916372561</v>
      </c>
      <c r="W70" s="68">
        <f t="shared" si="75"/>
        <v>2130.1807568413988</v>
      </c>
      <c r="X70" s="66">
        <f t="shared" ref="X70:BG70" si="76">X12/3.6725</f>
        <v>2189.2257166893387</v>
      </c>
      <c r="Y70" s="67">
        <f t="shared" si="76"/>
        <v>2479.708967509775</v>
      </c>
      <c r="Z70" s="67">
        <f t="shared" si="76"/>
        <v>2621.92743694707</v>
      </c>
      <c r="AA70" s="68">
        <f t="shared" si="76"/>
        <v>2250.1860732336977</v>
      </c>
      <c r="AB70" s="66">
        <f t="shared" si="76"/>
        <v>2183.094642891931</v>
      </c>
      <c r="AC70" s="67">
        <f t="shared" si="76"/>
        <v>2486.7781753737654</v>
      </c>
      <c r="AD70" s="67">
        <f t="shared" si="76"/>
        <v>2721.5759262162069</v>
      </c>
      <c r="AE70" s="68">
        <f t="shared" si="76"/>
        <v>2330.8325602728682</v>
      </c>
      <c r="AF70" s="66">
        <f t="shared" si="76"/>
        <v>2420.4059629085714</v>
      </c>
      <c r="AG70" s="67">
        <f t="shared" si="76"/>
        <v>2644.6889574931915</v>
      </c>
      <c r="AH70" s="67">
        <f t="shared" si="76"/>
        <v>3028.65752427709</v>
      </c>
      <c r="AI70" s="68">
        <f t="shared" si="76"/>
        <v>2464.5182156646533</v>
      </c>
      <c r="AJ70" s="66">
        <f t="shared" si="76"/>
        <v>2237.9061559001498</v>
      </c>
      <c r="AK70" s="67">
        <f t="shared" si="76"/>
        <v>2394.9648339781206</v>
      </c>
      <c r="AL70" s="67">
        <f t="shared" si="76"/>
        <v>2620.8113966621308</v>
      </c>
      <c r="AM70" s="68">
        <f t="shared" si="76"/>
        <v>2138.8519407988829</v>
      </c>
      <c r="AN70" s="66">
        <f t="shared" si="76"/>
        <v>2336.5008301513644</v>
      </c>
      <c r="AO70" s="67">
        <f t="shared" si="76"/>
        <v>2781.5127021497115</v>
      </c>
      <c r="AP70" s="67">
        <f t="shared" si="76"/>
        <v>2781.8307952828977</v>
      </c>
      <c r="AQ70" s="68">
        <f t="shared" si="76"/>
        <v>2593.8073035203861</v>
      </c>
      <c r="AR70" s="66">
        <f t="shared" si="76"/>
        <v>2723.5875545390099</v>
      </c>
      <c r="AS70" s="67">
        <f t="shared" si="76"/>
        <v>3016.119634826543</v>
      </c>
      <c r="AT70" s="67">
        <f t="shared" si="76"/>
        <v>3057.0758114102609</v>
      </c>
      <c r="AU70" s="68">
        <f t="shared" si="76"/>
        <v>2506.8984353553406</v>
      </c>
      <c r="AV70" s="66">
        <f t="shared" si="76"/>
        <v>2805.1456553182179</v>
      </c>
      <c r="AW70" s="67">
        <f t="shared" si="76"/>
        <v>3228.9570401751494</v>
      </c>
      <c r="AX70" s="67">
        <f t="shared" si="76"/>
        <v>3284.3091874134971</v>
      </c>
      <c r="AY70" s="68">
        <f t="shared" si="76"/>
        <v>2681.6675312411794</v>
      </c>
      <c r="AZ70" s="66">
        <f t="shared" si="76"/>
        <v>2837.7840464432893</v>
      </c>
      <c r="BA70" s="67">
        <f t="shared" si="76"/>
        <v>3236.9212513036055</v>
      </c>
      <c r="BB70" s="67">
        <f t="shared" si="76"/>
        <v>3245.9981419948417</v>
      </c>
      <c r="BC70" s="68">
        <f t="shared" si="76"/>
        <v>2726.2921233082088</v>
      </c>
      <c r="BD70" s="66">
        <f t="shared" si="76"/>
        <v>2888.7808588970593</v>
      </c>
      <c r="BE70" s="67">
        <f t="shared" si="76"/>
        <v>3375.1430344651058</v>
      </c>
      <c r="BF70" s="67">
        <f t="shared" si="76"/>
        <v>3383.0058611453919</v>
      </c>
      <c r="BG70" s="68">
        <f t="shared" si="76"/>
        <v>2817.5212619164408</v>
      </c>
      <c r="BH70" s="50" t="s">
        <v>80</v>
      </c>
    </row>
    <row r="71" spans="2:60" ht="24.95" customHeight="1">
      <c r="B71" s="106" t="s">
        <v>81</v>
      </c>
      <c r="C71" s="49" t="s">
        <v>82</v>
      </c>
      <c r="D71" s="66">
        <f t="shared" ref="D71:W71" si="77">D13/3.6725</f>
        <v>8849.6816286906433</v>
      </c>
      <c r="E71" s="67">
        <f t="shared" si="77"/>
        <v>8328.8868472954764</v>
      </c>
      <c r="F71" s="67">
        <f t="shared" si="77"/>
        <v>7916.7116624978607</v>
      </c>
      <c r="G71" s="68">
        <f t="shared" si="77"/>
        <v>7539.4255867865595</v>
      </c>
      <c r="H71" s="66">
        <f t="shared" si="77"/>
        <v>8147.7408112209832</v>
      </c>
      <c r="I71" s="67">
        <f t="shared" si="77"/>
        <v>8019.2957301075548</v>
      </c>
      <c r="J71" s="67">
        <f t="shared" si="77"/>
        <v>8127.3491360535509</v>
      </c>
      <c r="K71" s="68">
        <f t="shared" si="77"/>
        <v>8315.9172872159397</v>
      </c>
      <c r="L71" s="66">
        <f t="shared" si="77"/>
        <v>8580.9378946760189</v>
      </c>
      <c r="M71" s="67">
        <f t="shared" si="77"/>
        <v>8511.8027880098707</v>
      </c>
      <c r="N71" s="67">
        <f t="shared" si="77"/>
        <v>8459.3959695119283</v>
      </c>
      <c r="O71" s="68">
        <f t="shared" si="77"/>
        <v>8375.9913372317478</v>
      </c>
      <c r="P71" s="66">
        <f t="shared" si="77"/>
        <v>9275.060416562952</v>
      </c>
      <c r="Q71" s="67">
        <f t="shared" si="77"/>
        <v>9011.3139391999357</v>
      </c>
      <c r="R71" s="67">
        <f t="shared" si="77"/>
        <v>8970.8092946002616</v>
      </c>
      <c r="S71" s="68">
        <f t="shared" si="77"/>
        <v>8916.9209241292774</v>
      </c>
      <c r="T71" s="66">
        <f t="shared" si="77"/>
        <v>9450.2638542736404</v>
      </c>
      <c r="U71" s="67">
        <f t="shared" si="77"/>
        <v>9236.7976679073417</v>
      </c>
      <c r="V71" s="67">
        <f t="shared" si="77"/>
        <v>8982.6592772566892</v>
      </c>
      <c r="W71" s="68">
        <f t="shared" si="77"/>
        <v>8521.8226071908703</v>
      </c>
      <c r="X71" s="66">
        <f t="shared" ref="X71:BG71" si="78">X13/3.6725</f>
        <v>9342.2522077779468</v>
      </c>
      <c r="Y71" s="67">
        <f t="shared" si="78"/>
        <v>9045.0386269710452</v>
      </c>
      <c r="Z71" s="67">
        <f t="shared" si="78"/>
        <v>9010.0161311565262</v>
      </c>
      <c r="AA71" s="68">
        <f t="shared" si="78"/>
        <v>8667.0110806550456</v>
      </c>
      <c r="AB71" s="66">
        <f t="shared" si="78"/>
        <v>9848.0749036308898</v>
      </c>
      <c r="AC71" s="67">
        <f t="shared" si="78"/>
        <v>9318.9557088651236</v>
      </c>
      <c r="AD71" s="67">
        <f t="shared" si="78"/>
        <v>9045.2051383543712</v>
      </c>
      <c r="AE71" s="68">
        <f t="shared" si="78"/>
        <v>8708.7962792116468</v>
      </c>
      <c r="AF71" s="66">
        <f t="shared" si="78"/>
        <v>9724.1487879867582</v>
      </c>
      <c r="AG71" s="67">
        <f t="shared" si="78"/>
        <v>9102.5739377749069</v>
      </c>
      <c r="AH71" s="67">
        <f t="shared" si="78"/>
        <v>8916.5559993520656</v>
      </c>
      <c r="AI71" s="68">
        <f t="shared" si="78"/>
        <v>8722.9677586875405</v>
      </c>
      <c r="AJ71" s="66">
        <f t="shared" si="78"/>
        <v>9239.0146652629483</v>
      </c>
      <c r="AK71" s="67">
        <f t="shared" si="78"/>
        <v>8402.3013226972198</v>
      </c>
      <c r="AL71" s="67">
        <f t="shared" si="78"/>
        <v>8045.9615136593975</v>
      </c>
      <c r="AM71" s="68">
        <f t="shared" si="78"/>
        <v>7722.247330561222</v>
      </c>
      <c r="AN71" s="66">
        <f t="shared" si="78"/>
        <v>9144.9491755269228</v>
      </c>
      <c r="AO71" s="67">
        <f t="shared" si="78"/>
        <v>8618.834849414121</v>
      </c>
      <c r="AP71" s="67">
        <f t="shared" si="78"/>
        <v>8651.4476137302045</v>
      </c>
      <c r="AQ71" s="68">
        <f t="shared" si="78"/>
        <v>8071.3651162403294</v>
      </c>
      <c r="AR71" s="66">
        <f t="shared" si="78"/>
        <v>9346.8222558336402</v>
      </c>
      <c r="AS71" s="67">
        <f t="shared" si="78"/>
        <v>8889.3034823106591</v>
      </c>
      <c r="AT71" s="67">
        <f t="shared" si="78"/>
        <v>9269.6940784228955</v>
      </c>
      <c r="AU71" s="68">
        <f t="shared" si="78"/>
        <v>8879.693053663399</v>
      </c>
      <c r="AV71" s="66">
        <f t="shared" si="78"/>
        <v>10063.740927430688</v>
      </c>
      <c r="AW71" s="67">
        <f t="shared" si="78"/>
        <v>9860.1654826008635</v>
      </c>
      <c r="AX71" s="67">
        <f t="shared" si="78"/>
        <v>9993.6204355658829</v>
      </c>
      <c r="AY71" s="68">
        <f t="shared" si="78"/>
        <v>9609.4519910756171</v>
      </c>
      <c r="AZ71" s="66">
        <f t="shared" si="78"/>
        <v>11755.98916468879</v>
      </c>
      <c r="BA71" s="67">
        <f t="shared" si="78"/>
        <v>11762.730286659442</v>
      </c>
      <c r="BB71" s="67">
        <f t="shared" si="78"/>
        <v>11803.098059440945</v>
      </c>
      <c r="BC71" s="68">
        <f t="shared" si="78"/>
        <v>11585.135360490553</v>
      </c>
      <c r="BD71" s="66">
        <f t="shared" si="78"/>
        <v>12822.409771966406</v>
      </c>
      <c r="BE71" s="67">
        <f t="shared" si="78"/>
        <v>12940.379491939095</v>
      </c>
      <c r="BF71" s="67">
        <f t="shared" si="78"/>
        <v>13193.0065838137</v>
      </c>
      <c r="BG71" s="68">
        <f t="shared" si="78"/>
        <v>13136.560610308767</v>
      </c>
      <c r="BH71" s="50" t="s">
        <v>83</v>
      </c>
    </row>
    <row r="72" spans="2:60" ht="24.95" customHeight="1">
      <c r="B72" s="106" t="s">
        <v>84</v>
      </c>
      <c r="C72" s="49" t="s">
        <v>85</v>
      </c>
      <c r="D72" s="66">
        <f t="shared" ref="D72:W72" si="79">D14/3.6725</f>
        <v>9773.4862333588571</v>
      </c>
      <c r="E72" s="67">
        <f t="shared" si="79"/>
        <v>10616.529953263611</v>
      </c>
      <c r="F72" s="67">
        <f t="shared" si="79"/>
        <v>10794.356975869236</v>
      </c>
      <c r="G72" s="68">
        <f t="shared" si="79"/>
        <v>10517.756761499726</v>
      </c>
      <c r="H72" s="66">
        <f t="shared" si="79"/>
        <v>10586.680627487847</v>
      </c>
      <c r="I72" s="67">
        <f t="shared" si="79"/>
        <v>11463.965952084556</v>
      </c>
      <c r="J72" s="67">
        <f t="shared" si="79"/>
        <v>11251.897823835629</v>
      </c>
      <c r="K72" s="68">
        <f t="shared" si="79"/>
        <v>11153.740087644561</v>
      </c>
      <c r="L72" s="66">
        <f t="shared" si="79"/>
        <v>11061.173626018528</v>
      </c>
      <c r="M72" s="67">
        <f t="shared" si="79"/>
        <v>11796.897374034419</v>
      </c>
      <c r="N72" s="67">
        <f t="shared" si="79"/>
        <v>11759.98184229358</v>
      </c>
      <c r="O72" s="68">
        <f t="shared" si="79"/>
        <v>12083.91198019844</v>
      </c>
      <c r="P72" s="66">
        <f t="shared" si="79"/>
        <v>12524.595754660537</v>
      </c>
      <c r="Q72" s="67">
        <f t="shared" si="79"/>
        <v>13653.511065341081</v>
      </c>
      <c r="R72" s="67">
        <f t="shared" si="79"/>
        <v>13172.427520633562</v>
      </c>
      <c r="S72" s="68">
        <f t="shared" si="79"/>
        <v>13327.319524107246</v>
      </c>
      <c r="T72" s="66">
        <f t="shared" si="79"/>
        <v>12652.316204202296</v>
      </c>
      <c r="U72" s="67">
        <f t="shared" si="79"/>
        <v>14125.720569578651</v>
      </c>
      <c r="V72" s="67">
        <f t="shared" si="79"/>
        <v>13098.944782683451</v>
      </c>
      <c r="W72" s="68">
        <f t="shared" si="79"/>
        <v>13506.125614967857</v>
      </c>
      <c r="X72" s="66">
        <f t="shared" ref="X72:BG72" si="80">X14/3.6725</f>
        <v>13292.922717678162</v>
      </c>
      <c r="Y72" s="67">
        <f t="shared" si="80"/>
        <v>13732.136686219592</v>
      </c>
      <c r="Z72" s="67">
        <f t="shared" si="80"/>
        <v>13584.728600675286</v>
      </c>
      <c r="AA72" s="68">
        <f t="shared" si="80"/>
        <v>13296.030097747536</v>
      </c>
      <c r="AB72" s="66">
        <f t="shared" si="80"/>
        <v>12887.406319160436</v>
      </c>
      <c r="AC72" s="67">
        <f t="shared" si="80"/>
        <v>14267.7399276211</v>
      </c>
      <c r="AD72" s="67">
        <f t="shared" si="80"/>
        <v>13983.315499462968</v>
      </c>
      <c r="AE72" s="68">
        <f t="shared" si="80"/>
        <v>13743.537613731593</v>
      </c>
      <c r="AF72" s="66">
        <f t="shared" si="80"/>
        <v>13571.03815933077</v>
      </c>
      <c r="AG72" s="67">
        <f t="shared" si="80"/>
        <v>14783.428854346434</v>
      </c>
      <c r="AH72" s="67">
        <f t="shared" si="80"/>
        <v>14416.056774246583</v>
      </c>
      <c r="AI72" s="68">
        <f t="shared" si="80"/>
        <v>14105.623921620298</v>
      </c>
      <c r="AJ72" s="66">
        <f t="shared" si="80"/>
        <v>12237.237814712527</v>
      </c>
      <c r="AK72" s="67">
        <f t="shared" si="80"/>
        <v>12089.962934651292</v>
      </c>
      <c r="AL72" s="67">
        <f t="shared" si="80"/>
        <v>12711.157008558999</v>
      </c>
      <c r="AM72" s="68">
        <f t="shared" si="80"/>
        <v>12672.649729491162</v>
      </c>
      <c r="AN72" s="66">
        <f t="shared" si="80"/>
        <v>12347.361639039042</v>
      </c>
      <c r="AO72" s="67">
        <f t="shared" si="80"/>
        <v>14041.379784572682</v>
      </c>
      <c r="AP72" s="67">
        <f t="shared" si="80"/>
        <v>13465.521713990096</v>
      </c>
      <c r="AQ72" s="68">
        <f t="shared" si="80"/>
        <v>13500.6288966219</v>
      </c>
      <c r="AR72" s="66">
        <f t="shared" si="80"/>
        <v>13172.288662265777</v>
      </c>
      <c r="AS72" s="67">
        <f t="shared" si="80"/>
        <v>14597.67127170897</v>
      </c>
      <c r="AT72" s="67">
        <f t="shared" si="80"/>
        <v>13838.866314132425</v>
      </c>
      <c r="AU72" s="68">
        <f t="shared" si="80"/>
        <v>13896.592884337329</v>
      </c>
      <c r="AV72" s="66">
        <f t="shared" si="80"/>
        <v>14250.23472217643</v>
      </c>
      <c r="AW72" s="67">
        <f t="shared" si="80"/>
        <v>15533.024426666807</v>
      </c>
      <c r="AX72" s="67">
        <f t="shared" si="80"/>
        <v>14765.870048811674</v>
      </c>
      <c r="AY72" s="68">
        <f t="shared" si="80"/>
        <v>14770.963746668845</v>
      </c>
      <c r="AZ72" s="66">
        <f t="shared" si="80"/>
        <v>15188.303329766306</v>
      </c>
      <c r="BA72" s="67">
        <f t="shared" si="80"/>
        <v>16606.778864456326</v>
      </c>
      <c r="BB72" s="67">
        <f t="shared" si="80"/>
        <v>15876.331791226876</v>
      </c>
      <c r="BC72" s="68">
        <f t="shared" si="80"/>
        <v>16065.910647947989</v>
      </c>
      <c r="BD72" s="66">
        <f t="shared" si="80"/>
        <v>16156.803198050011</v>
      </c>
      <c r="BE72" s="67">
        <f t="shared" si="80"/>
        <v>17682.019013819354</v>
      </c>
      <c r="BF72" s="67">
        <f t="shared" si="80"/>
        <v>16943.98441266967</v>
      </c>
      <c r="BG72" s="68">
        <f t="shared" si="80"/>
        <v>17347.774055063903</v>
      </c>
      <c r="BH72" s="50" t="s">
        <v>86</v>
      </c>
    </row>
    <row r="73" spans="2:60" ht="24.95" customHeight="1">
      <c r="B73" s="106" t="s">
        <v>87</v>
      </c>
      <c r="C73" s="49" t="s">
        <v>88</v>
      </c>
      <c r="D73" s="66">
        <f t="shared" ref="D73:W73" si="81">D15/3.6725</f>
        <v>4611.6244316862185</v>
      </c>
      <c r="E73" s="67">
        <f t="shared" si="81"/>
        <v>4929.4607222337972</v>
      </c>
      <c r="F73" s="67">
        <f t="shared" si="81"/>
        <v>5632.1694502500241</v>
      </c>
      <c r="G73" s="68">
        <f t="shared" si="81"/>
        <v>4211.1761210637442</v>
      </c>
      <c r="H73" s="66">
        <f t="shared" si="81"/>
        <v>4889.6608450555113</v>
      </c>
      <c r="I73" s="67">
        <f t="shared" si="81"/>
        <v>4878.8343981647986</v>
      </c>
      <c r="J73" s="67">
        <f t="shared" si="81"/>
        <v>5858.4517456144767</v>
      </c>
      <c r="K73" s="68">
        <f t="shared" si="81"/>
        <v>4149.0185628635891</v>
      </c>
      <c r="L73" s="66">
        <f t="shared" si="81"/>
        <v>5594.792325867983</v>
      </c>
      <c r="M73" s="67">
        <f t="shared" si="81"/>
        <v>5722.7022632056232</v>
      </c>
      <c r="N73" s="67">
        <f t="shared" si="81"/>
        <v>6536.2693642151798</v>
      </c>
      <c r="O73" s="68">
        <f t="shared" si="81"/>
        <v>4815.5910459795778</v>
      </c>
      <c r="P73" s="66">
        <f t="shared" si="81"/>
        <v>5530.4584458839072</v>
      </c>
      <c r="Q73" s="67">
        <f t="shared" si="81"/>
        <v>5522.370963626613</v>
      </c>
      <c r="R73" s="67">
        <f t="shared" si="81"/>
        <v>6117.5284749887196</v>
      </c>
      <c r="S73" s="68">
        <f t="shared" si="81"/>
        <v>4461.2596400727925</v>
      </c>
      <c r="T73" s="66">
        <f t="shared" si="81"/>
        <v>5589.1699116365908</v>
      </c>
      <c r="U73" s="67">
        <f t="shared" si="81"/>
        <v>5532.4939254658993</v>
      </c>
      <c r="V73" s="67">
        <f t="shared" si="81"/>
        <v>6432.8761104595933</v>
      </c>
      <c r="W73" s="68">
        <f t="shared" si="81"/>
        <v>4504.177820169637</v>
      </c>
      <c r="X73" s="66">
        <f t="shared" ref="X73:BG73" si="82">X15/3.6725</f>
        <v>6461.8835405967893</v>
      </c>
      <c r="Y73" s="67">
        <f t="shared" si="82"/>
        <v>5704.8653388918829</v>
      </c>
      <c r="Z73" s="67">
        <f t="shared" si="82"/>
        <v>5976.8617622943611</v>
      </c>
      <c r="AA73" s="68">
        <f t="shared" si="82"/>
        <v>4510.2909480997741</v>
      </c>
      <c r="AB73" s="66">
        <f t="shared" si="82"/>
        <v>6560.6032820694518</v>
      </c>
      <c r="AC73" s="67">
        <f t="shared" si="82"/>
        <v>5823.6864731625383</v>
      </c>
      <c r="AD73" s="67">
        <f t="shared" si="82"/>
        <v>6211.8535143258759</v>
      </c>
      <c r="AE73" s="68">
        <f t="shared" si="82"/>
        <v>4585.9918103963682</v>
      </c>
      <c r="AF73" s="66">
        <f t="shared" si="82"/>
        <v>6545.0511085550497</v>
      </c>
      <c r="AG73" s="67">
        <f t="shared" si="82"/>
        <v>6372.1183601648818</v>
      </c>
      <c r="AH73" s="67">
        <f t="shared" si="82"/>
        <v>6508.7974607419119</v>
      </c>
      <c r="AI73" s="68">
        <f t="shared" si="82"/>
        <v>4794.6429172511234</v>
      </c>
      <c r="AJ73" s="66">
        <f t="shared" si="82"/>
        <v>6031.5799722136417</v>
      </c>
      <c r="AK73" s="67">
        <f t="shared" si="82"/>
        <v>3392.8193804735997</v>
      </c>
      <c r="AL73" s="67">
        <f t="shared" si="82"/>
        <v>3650.5082126062421</v>
      </c>
      <c r="AM73" s="68">
        <f t="shared" si="82"/>
        <v>2761.6115159867622</v>
      </c>
      <c r="AN73" s="66">
        <f t="shared" si="82"/>
        <v>4278.8931125732834</v>
      </c>
      <c r="AO73" s="67">
        <f t="shared" si="82"/>
        <v>4761.1834525148442</v>
      </c>
      <c r="AP73" s="67">
        <f t="shared" si="82"/>
        <v>4407.7911556405197</v>
      </c>
      <c r="AQ73" s="68">
        <f t="shared" si="82"/>
        <v>3945.1301785635114</v>
      </c>
      <c r="AR73" s="66">
        <f t="shared" si="82"/>
        <v>5439.3798901728342</v>
      </c>
      <c r="AS73" s="67">
        <f t="shared" si="82"/>
        <v>5619.7478342053564</v>
      </c>
      <c r="AT73" s="67">
        <f t="shared" si="82"/>
        <v>4862.3654161828053</v>
      </c>
      <c r="AU73" s="68">
        <f t="shared" si="82"/>
        <v>4587.5935046803033</v>
      </c>
      <c r="AV73" s="66">
        <f t="shared" si="82"/>
        <v>6119.1342903826326</v>
      </c>
      <c r="AW73" s="67">
        <f t="shared" si="82"/>
        <v>6321.3925807066853</v>
      </c>
      <c r="AX73" s="67">
        <f t="shared" si="82"/>
        <v>5597.0939656704477</v>
      </c>
      <c r="AY73" s="68">
        <f t="shared" si="82"/>
        <v>5046.735232270612</v>
      </c>
      <c r="AZ73" s="66">
        <f t="shared" si="82"/>
        <v>7047.0865852404313</v>
      </c>
      <c r="BA73" s="67">
        <f t="shared" si="82"/>
        <v>7366.94932619057</v>
      </c>
      <c r="BB73" s="67">
        <f t="shared" si="82"/>
        <v>6330.3600990065625</v>
      </c>
      <c r="BC73" s="68">
        <f t="shared" si="82"/>
        <v>5841.6455767586931</v>
      </c>
      <c r="BD73" s="66">
        <f t="shared" si="82"/>
        <v>7454.551323624908</v>
      </c>
      <c r="BE73" s="67">
        <f t="shared" si="82"/>
        <v>7756.9542609950677</v>
      </c>
      <c r="BF73" s="67">
        <f t="shared" si="82"/>
        <v>6969.1951195036891</v>
      </c>
      <c r="BG73" s="68">
        <f t="shared" si="82"/>
        <v>6487.1791762729626</v>
      </c>
      <c r="BH73" s="50" t="s">
        <v>89</v>
      </c>
    </row>
    <row r="74" spans="2:60" ht="24.95" customHeight="1">
      <c r="B74" s="106" t="s">
        <v>90</v>
      </c>
      <c r="C74" s="49" t="s">
        <v>91</v>
      </c>
      <c r="D74" s="66">
        <f t="shared" ref="D74:W74" si="83">D16/3.6725</f>
        <v>1537.6258980879343</v>
      </c>
      <c r="E74" s="67">
        <f t="shared" si="83"/>
        <v>1501.0493229873223</v>
      </c>
      <c r="F74" s="67">
        <f t="shared" si="83"/>
        <v>1254.9677832120776</v>
      </c>
      <c r="G74" s="68">
        <f t="shared" si="83"/>
        <v>1614.5839597949484</v>
      </c>
      <c r="H74" s="66">
        <f t="shared" si="83"/>
        <v>1591.359036522666</v>
      </c>
      <c r="I74" s="67">
        <f t="shared" si="83"/>
        <v>1458.3954611987299</v>
      </c>
      <c r="J74" s="67">
        <f t="shared" si="83"/>
        <v>1279.024069420652</v>
      </c>
      <c r="K74" s="68">
        <f t="shared" si="83"/>
        <v>1680.9711530986865</v>
      </c>
      <c r="L74" s="66">
        <f t="shared" si="83"/>
        <v>1733.6995840493039</v>
      </c>
      <c r="M74" s="67">
        <f t="shared" si="83"/>
        <v>1598.646184184556</v>
      </c>
      <c r="N74" s="67">
        <f t="shared" si="83"/>
        <v>1358.9658871035076</v>
      </c>
      <c r="O74" s="68">
        <f t="shared" si="83"/>
        <v>1800.3190143150898</v>
      </c>
      <c r="P74" s="66">
        <f t="shared" si="83"/>
        <v>1884.4932867250668</v>
      </c>
      <c r="Q74" s="67">
        <f t="shared" si="83"/>
        <v>1719.3013824318541</v>
      </c>
      <c r="R74" s="67">
        <f t="shared" si="83"/>
        <v>1699.9390525221258</v>
      </c>
      <c r="S74" s="68">
        <f t="shared" si="83"/>
        <v>1926.8104474611819</v>
      </c>
      <c r="T74" s="66">
        <f t="shared" si="83"/>
        <v>2090.4582842564964</v>
      </c>
      <c r="U74" s="67">
        <f t="shared" si="83"/>
        <v>1857.093751628058</v>
      </c>
      <c r="V74" s="67">
        <f t="shared" si="83"/>
        <v>1813.8306313838918</v>
      </c>
      <c r="W74" s="68">
        <f t="shared" si="83"/>
        <v>1989.0652138942874</v>
      </c>
      <c r="X74" s="66">
        <f t="shared" ref="X74:BG74" si="84">X16/3.6725</f>
        <v>2332.0183825666336</v>
      </c>
      <c r="Y74" s="67">
        <f t="shared" si="84"/>
        <v>1916.9399593843034</v>
      </c>
      <c r="Z74" s="67">
        <f t="shared" si="84"/>
        <v>1980.3616777736277</v>
      </c>
      <c r="AA74" s="68">
        <f t="shared" si="84"/>
        <v>2182.7534378205419</v>
      </c>
      <c r="AB74" s="66">
        <f t="shared" si="84"/>
        <v>2410.1108505631064</v>
      </c>
      <c r="AC74" s="67">
        <f t="shared" si="84"/>
        <v>1922.8732671853363</v>
      </c>
      <c r="AD74" s="67">
        <f t="shared" si="84"/>
        <v>1910.2445173627177</v>
      </c>
      <c r="AE74" s="68">
        <f t="shared" si="84"/>
        <v>2171.0920256113291</v>
      </c>
      <c r="AF74" s="66">
        <f t="shared" si="84"/>
        <v>2481.6339944975293</v>
      </c>
      <c r="AG74" s="67">
        <f t="shared" si="84"/>
        <v>2054.2844129558207</v>
      </c>
      <c r="AH74" s="67">
        <f t="shared" si="84"/>
        <v>2008.8004673725425</v>
      </c>
      <c r="AI74" s="68">
        <f t="shared" si="84"/>
        <v>2261.850414647839</v>
      </c>
      <c r="AJ74" s="66">
        <f t="shared" si="84"/>
        <v>2084.3675088236832</v>
      </c>
      <c r="AK74" s="67">
        <f t="shared" si="84"/>
        <v>984.91643823045877</v>
      </c>
      <c r="AL74" s="67">
        <f t="shared" si="84"/>
        <v>1323.5369146162868</v>
      </c>
      <c r="AM74" s="68">
        <f t="shared" si="84"/>
        <v>1711.4029080965952</v>
      </c>
      <c r="AN74" s="66">
        <f t="shared" si="84"/>
        <v>1674.1827654488911</v>
      </c>
      <c r="AO74" s="67">
        <f t="shared" si="84"/>
        <v>1469.8773456735537</v>
      </c>
      <c r="AP74" s="67">
        <f t="shared" si="84"/>
        <v>1538.577804371879</v>
      </c>
      <c r="AQ74" s="68">
        <f t="shared" si="84"/>
        <v>2131.0736827723772</v>
      </c>
      <c r="AR74" s="66">
        <f t="shared" si="84"/>
        <v>2131.7609079006315</v>
      </c>
      <c r="AS74" s="67">
        <f t="shared" si="84"/>
        <v>1708.9307465636814</v>
      </c>
      <c r="AT74" s="67">
        <f t="shared" si="84"/>
        <v>1684.9869400602897</v>
      </c>
      <c r="AU74" s="68">
        <f t="shared" si="84"/>
        <v>2188.7103402269281</v>
      </c>
      <c r="AV74" s="66">
        <f t="shared" si="84"/>
        <v>2220.2364758775434</v>
      </c>
      <c r="AW74" s="67">
        <f t="shared" si="84"/>
        <v>1828.280208876565</v>
      </c>
      <c r="AX74" s="67">
        <f t="shared" si="84"/>
        <v>1814.0074903957889</v>
      </c>
      <c r="AY74" s="68">
        <f t="shared" si="84"/>
        <v>2273.7085672842686</v>
      </c>
      <c r="AZ74" s="66">
        <f t="shared" si="84"/>
        <v>2418.8673746287986</v>
      </c>
      <c r="BA74" s="67">
        <f t="shared" si="84"/>
        <v>1996.477339642789</v>
      </c>
      <c r="BB74" s="67">
        <f t="shared" si="84"/>
        <v>1963.8380884328792</v>
      </c>
      <c r="BC74" s="68">
        <f t="shared" si="84"/>
        <v>2526.6760991666092</v>
      </c>
      <c r="BD74" s="66">
        <f t="shared" si="84"/>
        <v>2534.2446385334665</v>
      </c>
      <c r="BE74" s="67">
        <f t="shared" si="84"/>
        <v>2146.5205848239339</v>
      </c>
      <c r="BF74" s="67">
        <f t="shared" si="84"/>
        <v>2067.9261767268781</v>
      </c>
      <c r="BG74" s="68">
        <f t="shared" si="84"/>
        <v>2648.4846680796595</v>
      </c>
      <c r="BH74" s="50" t="s">
        <v>92</v>
      </c>
    </row>
    <row r="75" spans="2:60" ht="24.95" customHeight="1">
      <c r="B75" s="106" t="s">
        <v>93</v>
      </c>
      <c r="C75" s="49" t="s">
        <v>94</v>
      </c>
      <c r="D75" s="66">
        <f t="shared" ref="D75:W75" si="85">D17/3.6725</f>
        <v>2209.5639496459926</v>
      </c>
      <c r="E75" s="67">
        <f t="shared" si="85"/>
        <v>2217.3637509275309</v>
      </c>
      <c r="F75" s="67">
        <f t="shared" si="85"/>
        <v>2311.5280135518219</v>
      </c>
      <c r="G75" s="68">
        <f t="shared" si="85"/>
        <v>1922.553714202694</v>
      </c>
      <c r="H75" s="66">
        <f t="shared" si="85"/>
        <v>2312.5777946453395</v>
      </c>
      <c r="I75" s="67">
        <f t="shared" si="85"/>
        <v>2335.6551611209429</v>
      </c>
      <c r="J75" s="67">
        <f t="shared" si="85"/>
        <v>2505.454868519656</v>
      </c>
      <c r="K75" s="68">
        <f t="shared" si="85"/>
        <v>2041.1929734373434</v>
      </c>
      <c r="L75" s="66">
        <f t="shared" si="85"/>
        <v>2392.7818868820614</v>
      </c>
      <c r="M75" s="67">
        <f t="shared" si="85"/>
        <v>2462.1994677468042</v>
      </c>
      <c r="N75" s="67">
        <f t="shared" si="85"/>
        <v>2665.5309903243542</v>
      </c>
      <c r="O75" s="68">
        <f t="shared" si="85"/>
        <v>2293.2380675926206</v>
      </c>
      <c r="P75" s="66">
        <f t="shared" si="85"/>
        <v>2674.2783733045776</v>
      </c>
      <c r="Q75" s="67">
        <f t="shared" si="85"/>
        <v>2704.2333389425712</v>
      </c>
      <c r="R75" s="67">
        <f t="shared" si="85"/>
        <v>2810.8393377445982</v>
      </c>
      <c r="S75" s="68">
        <f t="shared" si="85"/>
        <v>2253.8345294126821</v>
      </c>
      <c r="T75" s="66">
        <f t="shared" si="85"/>
        <v>2754.8976707931738</v>
      </c>
      <c r="U75" s="67">
        <f t="shared" si="85"/>
        <v>2845.9916920040673</v>
      </c>
      <c r="V75" s="67">
        <f t="shared" si="85"/>
        <v>3047.4626524984901</v>
      </c>
      <c r="W75" s="68">
        <f t="shared" si="85"/>
        <v>2596.9717144272104</v>
      </c>
      <c r="X75" s="66">
        <f t="shared" ref="X75:BG75" si="86">X17/3.6725</f>
        <v>2985.6925384506667</v>
      </c>
      <c r="Y75" s="67">
        <f t="shared" si="86"/>
        <v>3111.8424358283164</v>
      </c>
      <c r="Z75" s="67">
        <f t="shared" si="86"/>
        <v>3074.394384348836</v>
      </c>
      <c r="AA75" s="68">
        <f t="shared" si="86"/>
        <v>2810.2512588048567</v>
      </c>
      <c r="AB75" s="66">
        <f t="shared" si="86"/>
        <v>3026.9411033530992</v>
      </c>
      <c r="AC75" s="67">
        <f t="shared" si="86"/>
        <v>3090.0176719862311</v>
      </c>
      <c r="AD75" s="67">
        <f t="shared" si="86"/>
        <v>3145.6629394066772</v>
      </c>
      <c r="AE75" s="68">
        <f t="shared" si="86"/>
        <v>2647.0299331678598</v>
      </c>
      <c r="AF75" s="66">
        <f t="shared" si="86"/>
        <v>3020.5234975001658</v>
      </c>
      <c r="AG75" s="67">
        <f t="shared" si="86"/>
        <v>3061.0937440155694</v>
      </c>
      <c r="AH75" s="67">
        <f t="shared" si="86"/>
        <v>3109.0186436546715</v>
      </c>
      <c r="AI75" s="68">
        <f t="shared" si="86"/>
        <v>2739.6595855325663</v>
      </c>
      <c r="AJ75" s="66">
        <f t="shared" si="86"/>
        <v>3376.2256784564502</v>
      </c>
      <c r="AK75" s="67">
        <f t="shared" si="86"/>
        <v>3109.1703130154751</v>
      </c>
      <c r="AL75" s="67">
        <f t="shared" si="86"/>
        <v>3343.281854646596</v>
      </c>
      <c r="AM75" s="68">
        <f t="shared" si="86"/>
        <v>2752.9241829791044</v>
      </c>
      <c r="AN75" s="66">
        <f t="shared" si="86"/>
        <v>3466.2546932064133</v>
      </c>
      <c r="AO75" s="67">
        <f t="shared" si="86"/>
        <v>3182.4249011561024</v>
      </c>
      <c r="AP75" s="67">
        <f t="shared" si="86"/>
        <v>3434.6287423365366</v>
      </c>
      <c r="AQ75" s="68">
        <f t="shared" si="86"/>
        <v>2937.5061313895026</v>
      </c>
      <c r="AR75" s="66">
        <f t="shared" si="86"/>
        <v>3661.541488927</v>
      </c>
      <c r="AS75" s="67">
        <f t="shared" si="86"/>
        <v>3474.3966387540231</v>
      </c>
      <c r="AT75" s="67">
        <f t="shared" si="86"/>
        <v>3719.1885266900508</v>
      </c>
      <c r="AU75" s="68">
        <f t="shared" si="86"/>
        <v>3199.6976879447661</v>
      </c>
      <c r="AV75" s="66">
        <f t="shared" si="86"/>
        <v>3762.738989417669</v>
      </c>
      <c r="AW75" s="67">
        <f t="shared" si="86"/>
        <v>3827.5028260321128</v>
      </c>
      <c r="AX75" s="67">
        <f t="shared" si="86"/>
        <v>3882.0068136756604</v>
      </c>
      <c r="AY75" s="68">
        <f t="shared" si="86"/>
        <v>3338.3350914114249</v>
      </c>
      <c r="AZ75" s="66">
        <f t="shared" si="86"/>
        <v>4064.7795266894968</v>
      </c>
      <c r="BA75" s="67">
        <f t="shared" si="86"/>
        <v>4124.8940864555616</v>
      </c>
      <c r="BB75" s="67">
        <f t="shared" si="86"/>
        <v>4288.6051315173927</v>
      </c>
      <c r="BC75" s="68">
        <f t="shared" si="86"/>
        <v>3637.5648789410711</v>
      </c>
      <c r="BD75" s="66">
        <f t="shared" si="86"/>
        <v>4198.9027675174439</v>
      </c>
      <c r="BE75" s="67">
        <f t="shared" si="86"/>
        <v>4382.2598783340009</v>
      </c>
      <c r="BF75" s="67">
        <f t="shared" si="86"/>
        <v>4505.8040379943795</v>
      </c>
      <c r="BG75" s="68">
        <f t="shared" si="86"/>
        <v>3832.6678540670755</v>
      </c>
      <c r="BH75" s="50" t="s">
        <v>95</v>
      </c>
    </row>
    <row r="76" spans="2:60" ht="24.95" customHeight="1">
      <c r="B76" s="106" t="s">
        <v>96</v>
      </c>
      <c r="C76" s="51" t="s">
        <v>97</v>
      </c>
      <c r="D76" s="71">
        <f t="shared" ref="D76:W76" si="87">D18/3.6725</f>
        <v>7987.7978551090928</v>
      </c>
      <c r="E76" s="72">
        <f t="shared" si="87"/>
        <v>7569.961759548306</v>
      </c>
      <c r="F76" s="72">
        <f t="shared" si="87"/>
        <v>6921.033550388026</v>
      </c>
      <c r="G76" s="73">
        <f t="shared" si="87"/>
        <v>7016.3745195233214</v>
      </c>
      <c r="H76" s="71">
        <f t="shared" si="87"/>
        <v>8798.6289316962448</v>
      </c>
      <c r="I76" s="72">
        <f t="shared" si="87"/>
        <v>8703.0963447178547</v>
      </c>
      <c r="J76" s="72">
        <f t="shared" si="87"/>
        <v>8181.7590897789087</v>
      </c>
      <c r="K76" s="73">
        <f t="shared" si="87"/>
        <v>8161.5536609661622</v>
      </c>
      <c r="L76" s="71">
        <f t="shared" si="87"/>
        <v>9696.1799238863969</v>
      </c>
      <c r="M76" s="72">
        <f t="shared" si="87"/>
        <v>9569.9798240082</v>
      </c>
      <c r="N76" s="72">
        <f t="shared" si="87"/>
        <v>8823.1236300525306</v>
      </c>
      <c r="O76" s="73">
        <f t="shared" si="87"/>
        <v>8865.497970787239</v>
      </c>
      <c r="P76" s="71">
        <f t="shared" si="87"/>
        <v>10756.453449646309</v>
      </c>
      <c r="Q76" s="72">
        <f t="shared" si="87"/>
        <v>10234.780036960727</v>
      </c>
      <c r="R76" s="72">
        <f t="shared" si="87"/>
        <v>9323.2438089582865</v>
      </c>
      <c r="S76" s="73">
        <f t="shared" si="87"/>
        <v>9479.9047498439122</v>
      </c>
      <c r="T76" s="71">
        <f t="shared" si="87"/>
        <v>11211.988164528637</v>
      </c>
      <c r="U76" s="72">
        <f t="shared" si="87"/>
        <v>10780.957511379991</v>
      </c>
      <c r="V76" s="72">
        <f t="shared" si="87"/>
        <v>9807.2990433358264</v>
      </c>
      <c r="W76" s="73">
        <f t="shared" si="87"/>
        <v>10399.00431782267</v>
      </c>
      <c r="X76" s="71">
        <f t="shared" ref="X76:BG76" si="88">X18/3.6725</f>
        <v>11249.512832734212</v>
      </c>
      <c r="Y76" s="72">
        <f t="shared" si="88"/>
        <v>10739.071774003833</v>
      </c>
      <c r="Z76" s="72">
        <f t="shared" si="88"/>
        <v>9741.2955744453611</v>
      </c>
      <c r="AA76" s="73">
        <f t="shared" si="88"/>
        <v>10035.043776409593</v>
      </c>
      <c r="AB76" s="71">
        <f t="shared" si="88"/>
        <v>10823.218577293655</v>
      </c>
      <c r="AC76" s="72">
        <f t="shared" si="88"/>
        <v>10350.265349740552</v>
      </c>
      <c r="AD76" s="72">
        <f t="shared" si="88"/>
        <v>9286.3539475659818</v>
      </c>
      <c r="AE76" s="73">
        <f t="shared" si="88"/>
        <v>9510.7762567955324</v>
      </c>
      <c r="AF76" s="71">
        <f t="shared" si="88"/>
        <v>10807.001852141415</v>
      </c>
      <c r="AG76" s="72">
        <f t="shared" si="88"/>
        <v>10166.072797903174</v>
      </c>
      <c r="AH76" s="72">
        <f t="shared" si="88"/>
        <v>9606.7574991405854</v>
      </c>
      <c r="AI76" s="73">
        <f t="shared" si="88"/>
        <v>10162.993755615737</v>
      </c>
      <c r="AJ76" s="71">
        <f t="shared" si="88"/>
        <v>10207.482703257363</v>
      </c>
      <c r="AK76" s="72">
        <f t="shared" si="88"/>
        <v>9464.4360432530848</v>
      </c>
      <c r="AL76" s="72">
        <f t="shared" si="88"/>
        <v>8742.0854140929714</v>
      </c>
      <c r="AM76" s="73">
        <f t="shared" si="88"/>
        <v>9248.4565808983662</v>
      </c>
      <c r="AN76" s="71">
        <f t="shared" si="88"/>
        <v>10357.834936816886</v>
      </c>
      <c r="AO76" s="72">
        <f t="shared" si="88"/>
        <v>9816.1009168871406</v>
      </c>
      <c r="AP76" s="72">
        <f t="shared" si="88"/>
        <v>9352.9644620558938</v>
      </c>
      <c r="AQ76" s="73">
        <f t="shared" si="88"/>
        <v>9701.7319786240841</v>
      </c>
      <c r="AR76" s="71">
        <f t="shared" si="88"/>
        <v>11323.120721988584</v>
      </c>
      <c r="AS76" s="72">
        <f t="shared" si="88"/>
        <v>10053.259804423864</v>
      </c>
      <c r="AT76" s="72">
        <f t="shared" si="88"/>
        <v>9729.4921790464232</v>
      </c>
      <c r="AU76" s="73">
        <f t="shared" si="88"/>
        <v>10123.940118366454</v>
      </c>
      <c r="AV76" s="71">
        <f t="shared" si="88"/>
        <v>12163.643556925919</v>
      </c>
      <c r="AW76" s="72">
        <f t="shared" si="88"/>
        <v>11256.316021741268</v>
      </c>
      <c r="AX76" s="72">
        <f t="shared" si="88"/>
        <v>10443.03677083792</v>
      </c>
      <c r="AY76" s="73">
        <f t="shared" si="88"/>
        <v>11309.639947340136</v>
      </c>
      <c r="AZ76" s="71">
        <f t="shared" si="88"/>
        <v>13022.073540075386</v>
      </c>
      <c r="BA76" s="72">
        <f t="shared" si="88"/>
        <v>12178.284713289326</v>
      </c>
      <c r="BB76" s="72">
        <f t="shared" si="88"/>
        <v>11126.275596286745</v>
      </c>
      <c r="BC76" s="73">
        <f t="shared" si="88"/>
        <v>11798.342493468321</v>
      </c>
      <c r="BD76" s="71">
        <f t="shared" si="88"/>
        <v>14108.844077465108</v>
      </c>
      <c r="BE76" s="72">
        <f t="shared" si="88"/>
        <v>13418.260891247643</v>
      </c>
      <c r="BF76" s="72">
        <f t="shared" si="88"/>
        <v>12491.707892838311</v>
      </c>
      <c r="BG76" s="73">
        <f t="shared" si="88"/>
        <v>13124.084279204186</v>
      </c>
      <c r="BH76" s="48" t="s">
        <v>98</v>
      </c>
    </row>
    <row r="77" spans="2:60" ht="24.95" customHeight="1">
      <c r="B77" s="106" t="s">
        <v>99</v>
      </c>
      <c r="C77" s="49" t="s">
        <v>100</v>
      </c>
      <c r="D77" s="66">
        <f t="shared" ref="D77:W77" si="89">D19/3.6725</f>
        <v>4314.5308892902167</v>
      </c>
      <c r="E77" s="67">
        <f t="shared" si="89"/>
        <v>4470.7252662409346</v>
      </c>
      <c r="F77" s="67">
        <f t="shared" si="89"/>
        <v>4348.9073097816199</v>
      </c>
      <c r="G77" s="68">
        <f t="shared" si="89"/>
        <v>4320.1456059728362</v>
      </c>
      <c r="H77" s="66">
        <f t="shared" si="89"/>
        <v>4678.4144391923746</v>
      </c>
      <c r="I77" s="67">
        <f t="shared" si="89"/>
        <v>4660.0082080603834</v>
      </c>
      <c r="J77" s="67">
        <f t="shared" si="89"/>
        <v>4279.4848884470794</v>
      </c>
      <c r="K77" s="68">
        <f t="shared" si="89"/>
        <v>4048.4306269074536</v>
      </c>
      <c r="L77" s="66">
        <f t="shared" si="89"/>
        <v>4431.3738021768277</v>
      </c>
      <c r="M77" s="67">
        <f t="shared" si="89"/>
        <v>4804.4619496302785</v>
      </c>
      <c r="N77" s="67">
        <f t="shared" si="89"/>
        <v>4963.6357203101952</v>
      </c>
      <c r="O77" s="68">
        <f t="shared" si="89"/>
        <v>5187.1313984027729</v>
      </c>
      <c r="P77" s="66">
        <f t="shared" si="89"/>
        <v>5114.9058450328612</v>
      </c>
      <c r="Q77" s="67">
        <f t="shared" si="89"/>
        <v>5199.1371441681658</v>
      </c>
      <c r="R77" s="67">
        <f t="shared" si="89"/>
        <v>5043.3099062145129</v>
      </c>
      <c r="S77" s="68">
        <f t="shared" si="89"/>
        <v>4968.2318750388831</v>
      </c>
      <c r="T77" s="66">
        <f t="shared" si="89"/>
        <v>5666.4053396260679</v>
      </c>
      <c r="U77" s="67">
        <f t="shared" si="89"/>
        <v>5746.8251070596871</v>
      </c>
      <c r="V77" s="67">
        <f t="shared" si="89"/>
        <v>5588.1447598665491</v>
      </c>
      <c r="W77" s="68">
        <f t="shared" si="89"/>
        <v>5530.6112035879587</v>
      </c>
      <c r="X77" s="66">
        <f t="shared" ref="X77:BG77" si="90">X19/3.6725</f>
        <v>6139.6223183588972</v>
      </c>
      <c r="Y77" s="67">
        <f t="shared" si="90"/>
        <v>6167.3338239006298</v>
      </c>
      <c r="Z77" s="67">
        <f t="shared" si="90"/>
        <v>5915.1776759696268</v>
      </c>
      <c r="AA77" s="68">
        <f t="shared" si="90"/>
        <v>5827.1916733747485</v>
      </c>
      <c r="AB77" s="66">
        <f t="shared" si="90"/>
        <v>6106.0366360319076</v>
      </c>
      <c r="AC77" s="67">
        <f t="shared" si="90"/>
        <v>6086.9234539049166</v>
      </c>
      <c r="AD77" s="67">
        <f t="shared" si="90"/>
        <v>5716.4103072140106</v>
      </c>
      <c r="AE77" s="68">
        <f t="shared" si="90"/>
        <v>5534.9113326637389</v>
      </c>
      <c r="AF77" s="66">
        <f t="shared" si="90"/>
        <v>6421.4653352788546</v>
      </c>
      <c r="AG77" s="67">
        <f t="shared" si="90"/>
        <v>6361.1799807078596</v>
      </c>
      <c r="AH77" s="67">
        <f t="shared" si="90"/>
        <v>6048.8211495315127</v>
      </c>
      <c r="AI77" s="68">
        <f t="shared" si="90"/>
        <v>5890.9864118000578</v>
      </c>
      <c r="AJ77" s="66">
        <f t="shared" si="90"/>
        <v>5815.9429787152221</v>
      </c>
      <c r="AK77" s="67">
        <f t="shared" si="90"/>
        <v>5418.4308976536258</v>
      </c>
      <c r="AL77" s="67">
        <f t="shared" si="90"/>
        <v>5190.8477408057815</v>
      </c>
      <c r="AM77" s="68">
        <f t="shared" si="90"/>
        <v>5134.254198977751</v>
      </c>
      <c r="AN77" s="66">
        <f t="shared" si="90"/>
        <v>5777.8146828650224</v>
      </c>
      <c r="AO77" s="67">
        <f t="shared" si="90"/>
        <v>6113.5001748540826</v>
      </c>
      <c r="AP77" s="67">
        <f t="shared" si="90"/>
        <v>5701.3716334328992</v>
      </c>
      <c r="AQ77" s="68">
        <f t="shared" si="90"/>
        <v>5258.6692509688473</v>
      </c>
      <c r="AR77" s="66">
        <f t="shared" si="90"/>
        <v>6124.9783684370614</v>
      </c>
      <c r="AS77" s="67">
        <f t="shared" si="90"/>
        <v>6932.2231863323459</v>
      </c>
      <c r="AT77" s="67">
        <f t="shared" si="90"/>
        <v>6414.6438664325387</v>
      </c>
      <c r="AU77" s="68">
        <f t="shared" si="90"/>
        <v>5889.5523083864828</v>
      </c>
      <c r="AV77" s="66">
        <f t="shared" si="90"/>
        <v>6435.2223113770688</v>
      </c>
      <c r="AW77" s="67">
        <f t="shared" si="90"/>
        <v>7398.8921763578537</v>
      </c>
      <c r="AX77" s="67">
        <f t="shared" si="90"/>
        <v>6794.7220972844925</v>
      </c>
      <c r="AY77" s="68">
        <f t="shared" si="90"/>
        <v>6467.448309641376</v>
      </c>
      <c r="AZ77" s="66">
        <f t="shared" si="90"/>
        <v>6896.2013095239336</v>
      </c>
      <c r="BA77" s="67">
        <f t="shared" si="90"/>
        <v>8038.9578598472535</v>
      </c>
      <c r="BB77" s="67">
        <f t="shared" si="90"/>
        <v>7493.820078810495</v>
      </c>
      <c r="BC77" s="68">
        <f t="shared" si="90"/>
        <v>7134.2645016150818</v>
      </c>
      <c r="BD77" s="66">
        <f t="shared" si="90"/>
        <v>7548.223175086745</v>
      </c>
      <c r="BE77" s="67">
        <f t="shared" si="90"/>
        <v>8444.345544207923</v>
      </c>
      <c r="BF77" s="67">
        <f t="shared" si="90"/>
        <v>8189.8936058408617</v>
      </c>
      <c r="BG77" s="68">
        <f t="shared" si="90"/>
        <v>7729.4194230721432</v>
      </c>
      <c r="BH77" s="50" t="s">
        <v>101</v>
      </c>
    </row>
    <row r="78" spans="2:60" s="53" customFormat="1" ht="24.95" customHeight="1">
      <c r="B78" s="106" t="s">
        <v>102</v>
      </c>
      <c r="C78" s="52" t="s">
        <v>103</v>
      </c>
      <c r="D78" s="66">
        <f t="shared" ref="D78:W78" si="91">D20/3.6725</f>
        <v>3711.2734910106151</v>
      </c>
      <c r="E78" s="67">
        <f t="shared" si="91"/>
        <v>3756.8839190007398</v>
      </c>
      <c r="F78" s="67">
        <f t="shared" si="91"/>
        <v>3560.8982796838291</v>
      </c>
      <c r="G78" s="68">
        <f t="shared" si="91"/>
        <v>3428.228609781765</v>
      </c>
      <c r="H78" s="66">
        <f t="shared" si="91"/>
        <v>3727.7432184798049</v>
      </c>
      <c r="I78" s="67">
        <f t="shared" si="91"/>
        <v>3817.7134925313267</v>
      </c>
      <c r="J78" s="67">
        <f t="shared" si="91"/>
        <v>3597.5878610119921</v>
      </c>
      <c r="K78" s="68">
        <f t="shared" si="91"/>
        <v>3515.0357556964186</v>
      </c>
      <c r="L78" s="66">
        <f t="shared" si="91"/>
        <v>4137.127339353101</v>
      </c>
      <c r="M78" s="67">
        <f t="shared" si="91"/>
        <v>4269.6089894512406</v>
      </c>
      <c r="N78" s="67">
        <f t="shared" si="91"/>
        <v>3948.9495220018111</v>
      </c>
      <c r="O78" s="68">
        <f t="shared" si="91"/>
        <v>3508.185654662554</v>
      </c>
      <c r="P78" s="66">
        <f t="shared" si="91"/>
        <v>4274.9322335949973</v>
      </c>
      <c r="Q78" s="67">
        <f t="shared" si="91"/>
        <v>4342.8815971344611</v>
      </c>
      <c r="R78" s="67">
        <f t="shared" si="91"/>
        <v>4159.473177504563</v>
      </c>
      <c r="S78" s="68">
        <f t="shared" si="91"/>
        <v>3778.4166989824057</v>
      </c>
      <c r="T78" s="66">
        <f t="shared" si="91"/>
        <v>4534.3177636604769</v>
      </c>
      <c r="U78" s="67">
        <f t="shared" si="91"/>
        <v>4466.6449963219256</v>
      </c>
      <c r="V78" s="67">
        <f t="shared" si="91"/>
        <v>4277.0129502169184</v>
      </c>
      <c r="W78" s="68">
        <f t="shared" si="91"/>
        <v>4289.0181177791246</v>
      </c>
      <c r="X78" s="66">
        <f t="shared" ref="X78:BG78" si="92">X20/3.6725</f>
        <v>4644.8658135087144</v>
      </c>
      <c r="Y78" s="67">
        <f t="shared" si="92"/>
        <v>4537.6782863643693</v>
      </c>
      <c r="Z78" s="67">
        <f t="shared" si="92"/>
        <v>4390.5331432793473</v>
      </c>
      <c r="AA78" s="68">
        <f t="shared" si="92"/>
        <v>4277.6970038037161</v>
      </c>
      <c r="AB78" s="66">
        <f t="shared" si="92"/>
        <v>4634.0901730538235</v>
      </c>
      <c r="AC78" s="67">
        <f t="shared" si="92"/>
        <v>4561.0209377098372</v>
      </c>
      <c r="AD78" s="67">
        <f t="shared" si="92"/>
        <v>4352.60372057721</v>
      </c>
      <c r="AE78" s="68">
        <f t="shared" si="92"/>
        <v>4193.8205739958976</v>
      </c>
      <c r="AF78" s="66">
        <f t="shared" si="92"/>
        <v>4444.8164446015171</v>
      </c>
      <c r="AG78" s="67">
        <f t="shared" si="92"/>
        <v>4388.3171251612921</v>
      </c>
      <c r="AH78" s="67">
        <f t="shared" si="92"/>
        <v>4213.3248676677304</v>
      </c>
      <c r="AI78" s="68">
        <f t="shared" si="92"/>
        <v>4158.1036034760264</v>
      </c>
      <c r="AJ78" s="66">
        <f t="shared" si="92"/>
        <v>4652.1956107004835</v>
      </c>
      <c r="AK78" s="67">
        <f t="shared" si="92"/>
        <v>3998.0489328483136</v>
      </c>
      <c r="AL78" s="67">
        <f t="shared" si="92"/>
        <v>3921.8448058560721</v>
      </c>
      <c r="AM78" s="68">
        <f t="shared" si="92"/>
        <v>3836.7744030498811</v>
      </c>
      <c r="AN78" s="66">
        <f t="shared" si="92"/>
        <v>4214.7214139561302</v>
      </c>
      <c r="AO78" s="67">
        <f t="shared" si="92"/>
        <v>4301.0164566468156</v>
      </c>
      <c r="AP78" s="67">
        <f t="shared" si="92"/>
        <v>4105.3581894669605</v>
      </c>
      <c r="AQ78" s="68">
        <f t="shared" si="92"/>
        <v>4231.6930899515537</v>
      </c>
      <c r="AR78" s="66">
        <f t="shared" si="92"/>
        <v>4784.1933594436023</v>
      </c>
      <c r="AS78" s="67">
        <f t="shared" si="92"/>
        <v>4680.8709372720868</v>
      </c>
      <c r="AT78" s="67">
        <f t="shared" si="92"/>
        <v>4446.1474623960139</v>
      </c>
      <c r="AU78" s="68">
        <f t="shared" si="92"/>
        <v>4355.087186675848</v>
      </c>
      <c r="AV78" s="66">
        <f t="shared" si="92"/>
        <v>5264.0101720558832</v>
      </c>
      <c r="AW78" s="67">
        <f t="shared" si="92"/>
        <v>5289.3370693889728</v>
      </c>
      <c r="AX78" s="67">
        <f t="shared" si="92"/>
        <v>4931.4097060243039</v>
      </c>
      <c r="AY78" s="68">
        <f t="shared" si="92"/>
        <v>4824.7345657708729</v>
      </c>
      <c r="AZ78" s="66">
        <f t="shared" si="92"/>
        <v>5732.2910889616587</v>
      </c>
      <c r="BA78" s="67">
        <f t="shared" si="92"/>
        <v>5837.7710353467637</v>
      </c>
      <c r="BB78" s="67">
        <f t="shared" si="92"/>
        <v>5491.6072654905265</v>
      </c>
      <c r="BC78" s="68">
        <f t="shared" si="92"/>
        <v>5483.6731962589665</v>
      </c>
      <c r="BD78" s="66">
        <f t="shared" si="92"/>
        <v>6029.9916663305949</v>
      </c>
      <c r="BE78" s="67">
        <f t="shared" si="92"/>
        <v>6164.9681442617202</v>
      </c>
      <c r="BF78" s="67">
        <f t="shared" si="92"/>
        <v>5773.7975049904344</v>
      </c>
      <c r="BG78" s="68">
        <f t="shared" si="92"/>
        <v>5921.6570896781177</v>
      </c>
      <c r="BH78" s="50" t="s">
        <v>104</v>
      </c>
    </row>
    <row r="79" spans="2:60" ht="24.95" customHeight="1">
      <c r="B79" s="106" t="s">
        <v>105</v>
      </c>
      <c r="C79" s="51" t="s">
        <v>106</v>
      </c>
      <c r="D79" s="71">
        <f t="shared" ref="D79:W79" si="93">D21/3.6725</f>
        <v>3646.3301878147095</v>
      </c>
      <c r="E79" s="72">
        <f t="shared" si="93"/>
        <v>4337.7026364352841</v>
      </c>
      <c r="F79" s="72">
        <f t="shared" si="93"/>
        <v>4856.3111546546234</v>
      </c>
      <c r="G79" s="73">
        <f t="shared" si="93"/>
        <v>5491.4382534936649</v>
      </c>
      <c r="H79" s="71">
        <f t="shared" si="93"/>
        <v>5425.1619138741289</v>
      </c>
      <c r="I79" s="72">
        <f t="shared" si="93"/>
        <v>5291.6736147567071</v>
      </c>
      <c r="J79" s="72">
        <f t="shared" si="93"/>
        <v>5267.0853178734433</v>
      </c>
      <c r="K79" s="73">
        <f t="shared" si="93"/>
        <v>4292.2192531869732</v>
      </c>
      <c r="L79" s="71">
        <f t="shared" si="93"/>
        <v>5435.4839190784951</v>
      </c>
      <c r="M79" s="72">
        <f t="shared" si="93"/>
        <v>5710.4619775414603</v>
      </c>
      <c r="N79" s="72">
        <f t="shared" si="93"/>
        <v>5129.2113633745357</v>
      </c>
      <c r="O79" s="73">
        <f t="shared" si="93"/>
        <v>4823.6223248200768</v>
      </c>
      <c r="P79" s="71">
        <f t="shared" si="93"/>
        <v>5353.3301616643103</v>
      </c>
      <c r="Q79" s="72">
        <f t="shared" si="93"/>
        <v>5415.2995591284289</v>
      </c>
      <c r="R79" s="72">
        <f t="shared" si="93"/>
        <v>5345.2886415859512</v>
      </c>
      <c r="S79" s="73">
        <f t="shared" si="93"/>
        <v>5136.5101516931791</v>
      </c>
      <c r="T79" s="71">
        <f t="shared" si="93"/>
        <v>5999.8951099198548</v>
      </c>
      <c r="U79" s="72">
        <f t="shared" si="93"/>
        <v>6058.2564857184088</v>
      </c>
      <c r="V79" s="72">
        <f t="shared" si="93"/>
        <v>6239.5834012268397</v>
      </c>
      <c r="W79" s="73">
        <f t="shared" si="93"/>
        <v>6329.8575411870333</v>
      </c>
      <c r="X79" s="71">
        <f t="shared" ref="X79:BG79" si="94">X21/3.6725</f>
        <v>5702.5446803178284</v>
      </c>
      <c r="Y79" s="72">
        <f t="shared" si="94"/>
        <v>5777.8209938732234</v>
      </c>
      <c r="Z79" s="72">
        <f t="shared" si="94"/>
        <v>5844.481161036002</v>
      </c>
      <c r="AA79" s="73">
        <f t="shared" si="94"/>
        <v>6255.9829703502264</v>
      </c>
      <c r="AB79" s="71">
        <f t="shared" si="94"/>
        <v>5690.4844118989622</v>
      </c>
      <c r="AC79" s="72">
        <f t="shared" si="94"/>
        <v>5721.0475309787362</v>
      </c>
      <c r="AD79" s="72">
        <f t="shared" si="94"/>
        <v>5781.8456324083263</v>
      </c>
      <c r="AE79" s="73">
        <f t="shared" si="94"/>
        <v>5952.3772865131441</v>
      </c>
      <c r="AF79" s="71">
        <f t="shared" si="94"/>
        <v>5735.2481269420141</v>
      </c>
      <c r="AG79" s="72">
        <f t="shared" si="94"/>
        <v>5745.9835167138663</v>
      </c>
      <c r="AH79" s="72">
        <f t="shared" si="94"/>
        <v>5639.7773277417155</v>
      </c>
      <c r="AI79" s="73">
        <f t="shared" si="94"/>
        <v>5892.6560282762857</v>
      </c>
      <c r="AJ79" s="71">
        <f t="shared" si="94"/>
        <v>6001.681816741997</v>
      </c>
      <c r="AK79" s="72">
        <f t="shared" si="94"/>
        <v>5977.3487402456149</v>
      </c>
      <c r="AL79" s="72">
        <f t="shared" si="94"/>
        <v>6143.2633982571488</v>
      </c>
      <c r="AM79" s="73">
        <f t="shared" si="94"/>
        <v>6249.3535050219971</v>
      </c>
      <c r="AN79" s="71">
        <f t="shared" si="94"/>
        <v>5903.9592643410242</v>
      </c>
      <c r="AO79" s="72">
        <f t="shared" si="94"/>
        <v>6034.4821911252993</v>
      </c>
      <c r="AP79" s="72">
        <f t="shared" si="94"/>
        <v>6053.2894016268629</v>
      </c>
      <c r="AQ79" s="73">
        <f t="shared" si="94"/>
        <v>6204.8972947588354</v>
      </c>
      <c r="AR79" s="71">
        <f t="shared" si="94"/>
        <v>5920.9446150026306</v>
      </c>
      <c r="AS79" s="72">
        <f t="shared" si="94"/>
        <v>5781.0778174721945</v>
      </c>
      <c r="AT79" s="72">
        <f t="shared" si="94"/>
        <v>5863.1319609765951</v>
      </c>
      <c r="AU79" s="73">
        <f t="shared" si="94"/>
        <v>6214.1160720557264</v>
      </c>
      <c r="AV79" s="71">
        <f t="shared" si="94"/>
        <v>6081.6191615492735</v>
      </c>
      <c r="AW79" s="72">
        <f t="shared" si="94"/>
        <v>5989.417238995482</v>
      </c>
      <c r="AX79" s="72">
        <f t="shared" si="94"/>
        <v>6083.2088817728754</v>
      </c>
      <c r="AY79" s="73">
        <f t="shared" si="94"/>
        <v>6357.4944518010852</v>
      </c>
      <c r="AZ79" s="71">
        <f t="shared" si="94"/>
        <v>6201.2378141642148</v>
      </c>
      <c r="BA79" s="72">
        <f t="shared" si="94"/>
        <v>6163.3194760312281</v>
      </c>
      <c r="BB79" s="72">
        <f t="shared" si="94"/>
        <v>6335.9062402958562</v>
      </c>
      <c r="BC79" s="73">
        <f t="shared" si="94"/>
        <v>6652.497742939202</v>
      </c>
      <c r="BD79" s="71">
        <f t="shared" si="94"/>
        <v>6410.520785353774</v>
      </c>
      <c r="BE79" s="72">
        <f t="shared" si="94"/>
        <v>6328.8205267604972</v>
      </c>
      <c r="BF79" s="72">
        <f t="shared" si="94"/>
        <v>6482.1996799259714</v>
      </c>
      <c r="BG79" s="73">
        <f t="shared" si="94"/>
        <v>6858.3458254107281</v>
      </c>
      <c r="BH79" s="48" t="s">
        <v>107</v>
      </c>
    </row>
    <row r="80" spans="2:60" ht="24.95" customHeight="1">
      <c r="B80" s="106" t="s">
        <v>108</v>
      </c>
      <c r="C80" s="49" t="s">
        <v>109</v>
      </c>
      <c r="D80" s="66">
        <f t="shared" ref="D80:W80" si="95">D22/3.6725</f>
        <v>1086.5381576384943</v>
      </c>
      <c r="E80" s="67">
        <f t="shared" si="95"/>
        <v>1059.3355113416262</v>
      </c>
      <c r="F80" s="67">
        <f t="shared" si="95"/>
        <v>1040.0674341017593</v>
      </c>
      <c r="G80" s="68">
        <f t="shared" si="95"/>
        <v>1017.1114235508766</v>
      </c>
      <c r="H80" s="66">
        <f t="shared" si="95"/>
        <v>1059.1163350300681</v>
      </c>
      <c r="I80" s="67">
        <f t="shared" si="95"/>
        <v>1106.3350211759318</v>
      </c>
      <c r="J80" s="67">
        <f t="shared" si="95"/>
        <v>1162.1152870728572</v>
      </c>
      <c r="K80" s="68">
        <f t="shared" si="95"/>
        <v>1154.2508752112374</v>
      </c>
      <c r="L80" s="66">
        <f t="shared" si="95"/>
        <v>1155.1317909940703</v>
      </c>
      <c r="M80" s="67">
        <f t="shared" si="95"/>
        <v>1197.5821837760095</v>
      </c>
      <c r="N80" s="67">
        <f t="shared" si="95"/>
        <v>1246.7540329608087</v>
      </c>
      <c r="O80" s="68">
        <f t="shared" si="95"/>
        <v>1252.7082773943844</v>
      </c>
      <c r="P80" s="66">
        <f t="shared" si="95"/>
        <v>1255.4243784397097</v>
      </c>
      <c r="Q80" s="67">
        <f t="shared" si="95"/>
        <v>1301.2753450216171</v>
      </c>
      <c r="R80" s="67">
        <f t="shared" si="95"/>
        <v>1340.0009388615904</v>
      </c>
      <c r="S80" s="68">
        <f t="shared" si="95"/>
        <v>1299.5923095638032</v>
      </c>
      <c r="T80" s="66">
        <f t="shared" si="95"/>
        <v>1394.7688614825174</v>
      </c>
      <c r="U80" s="67">
        <f t="shared" si="95"/>
        <v>1445.6612144232186</v>
      </c>
      <c r="V80" s="67">
        <f t="shared" si="95"/>
        <v>1491.0108739501027</v>
      </c>
      <c r="W80" s="68">
        <f t="shared" si="95"/>
        <v>1435.5671979925269</v>
      </c>
      <c r="X80" s="66">
        <f t="shared" ref="X80:BG80" si="96">X22/3.6725</f>
        <v>1425.1617444179844</v>
      </c>
      <c r="Y80" s="67">
        <f t="shared" si="96"/>
        <v>1478.0949203243672</v>
      </c>
      <c r="Z80" s="67">
        <f t="shared" si="96"/>
        <v>1464.774255465959</v>
      </c>
      <c r="AA80" s="68">
        <f t="shared" si="96"/>
        <v>1423.5256885829833</v>
      </c>
      <c r="AB80" s="66">
        <f t="shared" si="96"/>
        <v>1492.0068946035155</v>
      </c>
      <c r="AC80" s="67">
        <f t="shared" si="96"/>
        <v>1541.8600064304792</v>
      </c>
      <c r="AD80" s="67">
        <f t="shared" si="96"/>
        <v>1562.840062276302</v>
      </c>
      <c r="AE80" s="68">
        <f t="shared" si="96"/>
        <v>1507.2450359657275</v>
      </c>
      <c r="AF80" s="66">
        <f t="shared" si="96"/>
        <v>1612.5277538491314</v>
      </c>
      <c r="AG80" s="67">
        <f t="shared" si="96"/>
        <v>1687.453107740276</v>
      </c>
      <c r="AH80" s="67">
        <f t="shared" si="96"/>
        <v>1683.6639542312287</v>
      </c>
      <c r="AI80" s="68">
        <f t="shared" si="96"/>
        <v>1632.5730052475949</v>
      </c>
      <c r="AJ80" s="66">
        <f t="shared" si="96"/>
        <v>1817.5349242490954</v>
      </c>
      <c r="AK80" s="67">
        <f t="shared" si="96"/>
        <v>1899.2666790132016</v>
      </c>
      <c r="AL80" s="67">
        <f t="shared" si="96"/>
        <v>1870.574549627514</v>
      </c>
      <c r="AM80" s="68">
        <f t="shared" si="96"/>
        <v>1816.3422155224835</v>
      </c>
      <c r="AN80" s="66">
        <f t="shared" si="96"/>
        <v>1863.5960310052694</v>
      </c>
      <c r="AO80" s="67">
        <f t="shared" si="96"/>
        <v>1934.673215772119</v>
      </c>
      <c r="AP80" s="67">
        <f t="shared" si="96"/>
        <v>1884.601626008181</v>
      </c>
      <c r="AQ80" s="68">
        <f t="shared" si="96"/>
        <v>1879.7930200720978</v>
      </c>
      <c r="AR80" s="66">
        <f t="shared" si="96"/>
        <v>1970.3227133172431</v>
      </c>
      <c r="AS80" s="67">
        <f t="shared" si="96"/>
        <v>2057.1519925251041</v>
      </c>
      <c r="AT80" s="67">
        <f t="shared" si="96"/>
        <v>2066.7718737809505</v>
      </c>
      <c r="AU80" s="68">
        <f t="shared" si="96"/>
        <v>1896.6794802127404</v>
      </c>
      <c r="AV80" s="66">
        <f t="shared" si="96"/>
        <v>2082.3756119480595</v>
      </c>
      <c r="AW80" s="67">
        <f t="shared" si="96"/>
        <v>2141.0030110429257</v>
      </c>
      <c r="AX80" s="67">
        <f t="shared" si="96"/>
        <v>2212.0806639679254</v>
      </c>
      <c r="AY80" s="68">
        <f t="shared" si="96"/>
        <v>2017.583001701631</v>
      </c>
      <c r="AZ80" s="66">
        <f t="shared" si="96"/>
        <v>2183.4807786946099</v>
      </c>
      <c r="BA80" s="67">
        <f t="shared" si="96"/>
        <v>2248.7465015317962</v>
      </c>
      <c r="BB80" s="67">
        <f t="shared" si="96"/>
        <v>2355.7203632017299</v>
      </c>
      <c r="BC80" s="68">
        <f t="shared" si="96"/>
        <v>2124.6070412796071</v>
      </c>
      <c r="BD80" s="66">
        <f t="shared" si="96"/>
        <v>2229.7521356695993</v>
      </c>
      <c r="BE80" s="67">
        <f t="shared" si="96"/>
        <v>2293.9672706407932</v>
      </c>
      <c r="BF80" s="67">
        <f t="shared" si="96"/>
        <v>2457.1635361196581</v>
      </c>
      <c r="BG80" s="68">
        <f t="shared" si="96"/>
        <v>2188.9536959951865</v>
      </c>
      <c r="BH80" s="50" t="s">
        <v>110</v>
      </c>
    </row>
    <row r="81" spans="2:60" ht="24.95" customHeight="1">
      <c r="B81" s="106" t="s">
        <v>111</v>
      </c>
      <c r="C81" s="49" t="s">
        <v>112</v>
      </c>
      <c r="D81" s="66">
        <f t="shared" ref="D81:W81" si="97">D23/3.6725</f>
        <v>697.6178791714093</v>
      </c>
      <c r="E81" s="67">
        <f t="shared" si="97"/>
        <v>832.94247222122556</v>
      </c>
      <c r="F81" s="67">
        <f t="shared" si="97"/>
        <v>943.4616916485212</v>
      </c>
      <c r="G81" s="68">
        <f t="shared" si="97"/>
        <v>1081.2083897692717</v>
      </c>
      <c r="H81" s="66">
        <f t="shared" si="97"/>
        <v>1045.4938414523565</v>
      </c>
      <c r="I81" s="67">
        <f t="shared" si="97"/>
        <v>1074.3395965221873</v>
      </c>
      <c r="J81" s="67">
        <f t="shared" si="97"/>
        <v>1087.8566597229265</v>
      </c>
      <c r="K81" s="68">
        <f t="shared" si="97"/>
        <v>1072.6753683717156</v>
      </c>
      <c r="L81" s="66">
        <f t="shared" si="97"/>
        <v>1176.6401902438818</v>
      </c>
      <c r="M81" s="67">
        <f t="shared" si="97"/>
        <v>1157.3080908843044</v>
      </c>
      <c r="N81" s="67">
        <f t="shared" si="97"/>
        <v>1126.9714766987051</v>
      </c>
      <c r="O81" s="68">
        <f t="shared" si="97"/>
        <v>1137.909760707128</v>
      </c>
      <c r="P81" s="66">
        <f t="shared" si="97"/>
        <v>1131.9329532459362</v>
      </c>
      <c r="Q81" s="67">
        <f t="shared" si="97"/>
        <v>1197.2061813363164</v>
      </c>
      <c r="R81" s="67">
        <f t="shared" si="97"/>
        <v>1237.5917942135898</v>
      </c>
      <c r="S81" s="68">
        <f t="shared" si="97"/>
        <v>1189.2160984220191</v>
      </c>
      <c r="T81" s="66">
        <f t="shared" si="97"/>
        <v>1061.9920976417914</v>
      </c>
      <c r="U81" s="67">
        <f t="shared" si="97"/>
        <v>1147.1895463115732</v>
      </c>
      <c r="V81" s="67">
        <f t="shared" si="97"/>
        <v>1173.2354373611779</v>
      </c>
      <c r="W81" s="68">
        <f t="shared" si="97"/>
        <v>1139.6022895758163</v>
      </c>
      <c r="X81" s="66">
        <f t="shared" ref="X81:BB81" si="98">X23/3.6725</f>
        <v>1168.4914565905608</v>
      </c>
      <c r="Y81" s="67">
        <f t="shared" si="98"/>
        <v>1160.6848914081429</v>
      </c>
      <c r="Z81" s="67">
        <f t="shared" si="98"/>
        <v>1187.5109226816621</v>
      </c>
      <c r="AA81" s="68">
        <f t="shared" si="98"/>
        <v>1132.2441964294965</v>
      </c>
      <c r="AB81" s="66">
        <f t="shared" si="98"/>
        <v>1215.7228540641524</v>
      </c>
      <c r="AC81" s="67">
        <f t="shared" si="98"/>
        <v>1229.4794028027322</v>
      </c>
      <c r="AD81" s="67">
        <f t="shared" si="98"/>
        <v>1251.1329193234155</v>
      </c>
      <c r="AE81" s="68">
        <f t="shared" si="98"/>
        <v>1207.4426578292621</v>
      </c>
      <c r="AF81" s="66">
        <f t="shared" si="98"/>
        <v>1347.4075821863571</v>
      </c>
      <c r="AG81" s="67">
        <f t="shared" si="98"/>
        <v>1341.7684439606624</v>
      </c>
      <c r="AH81" s="67">
        <f t="shared" si="98"/>
        <v>1345.0590367799398</v>
      </c>
      <c r="AI81" s="68">
        <f t="shared" si="98"/>
        <v>1292.2385911708352</v>
      </c>
      <c r="AJ81" s="66">
        <f t="shared" si="98"/>
        <v>1495.9685503461758</v>
      </c>
      <c r="AK81" s="67">
        <f t="shared" si="98"/>
        <v>1444.3096968794443</v>
      </c>
      <c r="AL81" s="67">
        <f t="shared" si="98"/>
        <v>1437.1171528003374</v>
      </c>
      <c r="AM81" s="68">
        <f t="shared" si="98"/>
        <v>1529.7997315372534</v>
      </c>
      <c r="AN81" s="66">
        <f t="shared" si="98"/>
        <v>1655.2844563559743</v>
      </c>
      <c r="AO81" s="67">
        <f t="shared" si="98"/>
        <v>1632.760814589943</v>
      </c>
      <c r="AP81" s="67">
        <f t="shared" si="98"/>
        <v>1967.8371426571327</v>
      </c>
      <c r="AQ81" s="68">
        <f t="shared" si="98"/>
        <v>1949.7018580580964</v>
      </c>
      <c r="AR81" s="66">
        <f t="shared" si="98"/>
        <v>1861.096434679517</v>
      </c>
      <c r="AS81" s="67">
        <f t="shared" si="98"/>
        <v>1827.7965548918708</v>
      </c>
      <c r="AT81" s="67">
        <f t="shared" si="98"/>
        <v>2140.800543018283</v>
      </c>
      <c r="AU81" s="68">
        <f t="shared" si="98"/>
        <v>2078.9960311087561</v>
      </c>
      <c r="AV81" s="66">
        <f t="shared" si="98"/>
        <v>1951.7240042147198</v>
      </c>
      <c r="AW81" s="67">
        <f t="shared" si="98"/>
        <v>1934.2829915907</v>
      </c>
      <c r="AX81" s="67">
        <f t="shared" si="98"/>
        <v>2323.3955070343886</v>
      </c>
      <c r="AY81" s="68">
        <f t="shared" si="98"/>
        <v>2193.2322354473067</v>
      </c>
      <c r="AZ81" s="66">
        <f t="shared" si="98"/>
        <v>2052.0205963015173</v>
      </c>
      <c r="BA81" s="67">
        <f t="shared" si="98"/>
        <v>2067.6043784969038</v>
      </c>
      <c r="BB81" s="67">
        <f t="shared" si="98"/>
        <v>2491.8686964694448</v>
      </c>
      <c r="BC81" s="68">
        <f t="shared" ref="BC81" si="99">BC23/3.6725</f>
        <v>2325.1934462852601</v>
      </c>
      <c r="BD81" s="66">
        <f t="shared" ref="BD81:BG85" si="100">BD23/3.6725</f>
        <v>2304.1286376068883</v>
      </c>
      <c r="BE81" s="67">
        <f t="shared" si="100"/>
        <v>2225.1421923600733</v>
      </c>
      <c r="BF81" s="67">
        <f t="shared" si="100"/>
        <v>2656.3326818414885</v>
      </c>
      <c r="BG81" s="68">
        <f t="shared" si="100"/>
        <v>2465.2655471056041</v>
      </c>
      <c r="BH81" s="50" t="s">
        <v>113</v>
      </c>
    </row>
    <row r="82" spans="2:60" ht="24.95" customHeight="1">
      <c r="B82" s="106" t="s">
        <v>114</v>
      </c>
      <c r="C82" s="49" t="s">
        <v>115</v>
      </c>
      <c r="D82" s="66">
        <f t="shared" ref="D82:W82" si="101">D24/3.6725</f>
        <v>491.0009337598475</v>
      </c>
      <c r="E82" s="67">
        <f t="shared" si="101"/>
        <v>511.54011621559533</v>
      </c>
      <c r="F82" s="67">
        <f t="shared" si="101"/>
        <v>510.55206094208114</v>
      </c>
      <c r="G82" s="68">
        <f t="shared" si="101"/>
        <v>530.37904566353484</v>
      </c>
      <c r="H82" s="66">
        <f t="shared" si="101"/>
        <v>521.6890726073201</v>
      </c>
      <c r="I82" s="67">
        <f t="shared" si="101"/>
        <v>512.23919441963392</v>
      </c>
      <c r="J82" s="67">
        <f t="shared" si="101"/>
        <v>492.37081552582947</v>
      </c>
      <c r="K82" s="68">
        <f t="shared" si="101"/>
        <v>449.42690369021102</v>
      </c>
      <c r="L82" s="66">
        <f t="shared" si="101"/>
        <v>495.42925011479457</v>
      </c>
      <c r="M82" s="67">
        <f t="shared" si="101"/>
        <v>532.64581633110879</v>
      </c>
      <c r="N82" s="67">
        <f t="shared" si="101"/>
        <v>552.72803574453053</v>
      </c>
      <c r="O82" s="68">
        <f t="shared" si="101"/>
        <v>553.39839765125362</v>
      </c>
      <c r="P82" s="66">
        <f t="shared" si="101"/>
        <v>565.16593121361814</v>
      </c>
      <c r="Q82" s="67">
        <f t="shared" si="101"/>
        <v>590.04258305912185</v>
      </c>
      <c r="R82" s="67">
        <f t="shared" si="101"/>
        <v>590.10687947586018</v>
      </c>
      <c r="S82" s="68">
        <f t="shared" si="101"/>
        <v>572.27875894533383</v>
      </c>
      <c r="T82" s="66">
        <f t="shared" si="101"/>
        <v>616.47783295925899</v>
      </c>
      <c r="U82" s="67">
        <f t="shared" si="101"/>
        <v>649.00264757716877</v>
      </c>
      <c r="V82" s="67">
        <f t="shared" si="101"/>
        <v>660.99814258636172</v>
      </c>
      <c r="W82" s="68">
        <f t="shared" si="101"/>
        <v>665.87622621301762</v>
      </c>
      <c r="X82" s="66">
        <f t="shared" ref="X82:BB82" si="102">X24/3.6725</f>
        <v>693.29073395870853</v>
      </c>
      <c r="Y82" s="67">
        <f t="shared" si="102"/>
        <v>698.8170199496401</v>
      </c>
      <c r="Z82" s="67">
        <f t="shared" si="102"/>
        <v>700.16485600702913</v>
      </c>
      <c r="AA82" s="68">
        <f t="shared" si="102"/>
        <v>688.97415718929426</v>
      </c>
      <c r="AB82" s="66">
        <f t="shared" si="102"/>
        <v>673.65348556770823</v>
      </c>
      <c r="AC82" s="67">
        <f t="shared" si="102"/>
        <v>671.5210759503799</v>
      </c>
      <c r="AD82" s="67">
        <f t="shared" si="102"/>
        <v>675.74740050631533</v>
      </c>
      <c r="AE82" s="68">
        <f t="shared" si="102"/>
        <v>663.11042272200098</v>
      </c>
      <c r="AF82" s="66">
        <f t="shared" si="102"/>
        <v>673.05667574907898</v>
      </c>
      <c r="AG82" s="67">
        <f t="shared" si="102"/>
        <v>670.74037386835118</v>
      </c>
      <c r="AH82" s="67">
        <f t="shared" si="102"/>
        <v>674.41158690011991</v>
      </c>
      <c r="AI82" s="68">
        <f t="shared" si="102"/>
        <v>667.71250170227472</v>
      </c>
      <c r="AJ82" s="66">
        <f t="shared" si="102"/>
        <v>672.89014447520265</v>
      </c>
      <c r="AK82" s="67">
        <f t="shared" si="102"/>
        <v>496.96142177714938</v>
      </c>
      <c r="AL82" s="67">
        <f t="shared" si="102"/>
        <v>571.53075774291733</v>
      </c>
      <c r="AM82" s="68">
        <f t="shared" si="102"/>
        <v>534.86371959184305</v>
      </c>
      <c r="AN82" s="66">
        <f t="shared" si="102"/>
        <v>551.24914780642973</v>
      </c>
      <c r="AO82" s="67">
        <f t="shared" si="102"/>
        <v>643.35145871583427</v>
      </c>
      <c r="AP82" s="67">
        <f t="shared" si="102"/>
        <v>595.10242168853881</v>
      </c>
      <c r="AQ82" s="68">
        <f t="shared" si="102"/>
        <v>605.06806884512844</v>
      </c>
      <c r="AR82" s="66">
        <f t="shared" si="102"/>
        <v>627.12846646880007</v>
      </c>
      <c r="AS82" s="67">
        <f t="shared" si="102"/>
        <v>680.6493147117792</v>
      </c>
      <c r="AT82" s="67">
        <f t="shared" si="102"/>
        <v>661.91751734807281</v>
      </c>
      <c r="AU82" s="68">
        <f t="shared" si="102"/>
        <v>624.39170423931034</v>
      </c>
      <c r="AV82" s="66">
        <f t="shared" si="102"/>
        <v>653.93258311450268</v>
      </c>
      <c r="AW82" s="67">
        <f t="shared" si="102"/>
        <v>740.42983967891291</v>
      </c>
      <c r="AX82" s="67">
        <f t="shared" si="102"/>
        <v>683.42182152953023</v>
      </c>
      <c r="AY82" s="68">
        <f t="shared" si="102"/>
        <v>675.6932612513516</v>
      </c>
      <c r="AZ82" s="66">
        <f t="shared" si="102"/>
        <v>721.71448249983769</v>
      </c>
      <c r="BA82" s="67">
        <f t="shared" si="102"/>
        <v>836.43002864631933</v>
      </c>
      <c r="BB82" s="67">
        <f t="shared" si="102"/>
        <v>764.85188418091934</v>
      </c>
      <c r="BC82" s="68">
        <f>BC24/3.6725</f>
        <v>755.44322396203791</v>
      </c>
      <c r="BD82" s="66">
        <f t="shared" si="100"/>
        <v>757.94270776630481</v>
      </c>
      <c r="BE82" s="67">
        <f t="shared" si="100"/>
        <v>873.66125219641253</v>
      </c>
      <c r="BF82" s="67">
        <f t="shared" si="100"/>
        <v>824.02328927129236</v>
      </c>
      <c r="BG82" s="68">
        <f t="shared" si="100"/>
        <v>818.07687420464856</v>
      </c>
      <c r="BH82" s="50" t="s">
        <v>116</v>
      </c>
    </row>
    <row r="83" spans="2:60" ht="24.95" customHeight="1">
      <c r="B83" s="107" t="s">
        <v>117</v>
      </c>
      <c r="C83" s="54" t="s">
        <v>118</v>
      </c>
      <c r="D83" s="74">
        <f t="shared" ref="D83:W83" si="103">D25/3.6725</f>
        <v>375.91477358836818</v>
      </c>
      <c r="E83" s="75">
        <f t="shared" si="103"/>
        <v>347.66009988933445</v>
      </c>
      <c r="F83" s="75">
        <f t="shared" si="103"/>
        <v>369.58856489628022</v>
      </c>
      <c r="G83" s="76">
        <f t="shared" si="103"/>
        <v>465.32518852194579</v>
      </c>
      <c r="H83" s="74">
        <f t="shared" si="103"/>
        <v>417.43763285258922</v>
      </c>
      <c r="I83" s="75">
        <f t="shared" si="103"/>
        <v>409.97625955003866</v>
      </c>
      <c r="J83" s="75">
        <f t="shared" si="103"/>
        <v>452.72651305235763</v>
      </c>
      <c r="K83" s="76">
        <f t="shared" si="103"/>
        <v>589.27912307317615</v>
      </c>
      <c r="L83" s="74">
        <f t="shared" si="103"/>
        <v>500.21018758570574</v>
      </c>
      <c r="M83" s="75">
        <f t="shared" si="103"/>
        <v>479.89888096413455</v>
      </c>
      <c r="N83" s="75">
        <f t="shared" si="103"/>
        <v>510.42853144572393</v>
      </c>
      <c r="O83" s="76">
        <f t="shared" si="103"/>
        <v>636.13807750720878</v>
      </c>
      <c r="P83" s="74">
        <f t="shared" si="103"/>
        <v>493.70007485862897</v>
      </c>
      <c r="Q83" s="75">
        <f t="shared" si="103"/>
        <v>472.79428471142518</v>
      </c>
      <c r="R83" s="75">
        <f t="shared" si="103"/>
        <v>502.86866205067798</v>
      </c>
      <c r="S83" s="76">
        <f t="shared" si="103"/>
        <v>631.34482674104061</v>
      </c>
      <c r="T83" s="74">
        <f t="shared" si="103"/>
        <v>521.42772422438952</v>
      </c>
      <c r="U83" s="75">
        <f t="shared" si="103"/>
        <v>505.19891300273548</v>
      </c>
      <c r="V83" s="75">
        <f t="shared" si="103"/>
        <v>535.82893799440319</v>
      </c>
      <c r="W83" s="76">
        <f t="shared" si="103"/>
        <v>668.26837868885389</v>
      </c>
      <c r="X83" s="74">
        <f t="shared" ref="X83:BB83" si="104">X25/3.6725</f>
        <v>563.13436903521313</v>
      </c>
      <c r="Y83" s="75">
        <f t="shared" si="104"/>
        <v>532.46494826288586</v>
      </c>
      <c r="Z83" s="75">
        <f t="shared" si="104"/>
        <v>542.77012908382551</v>
      </c>
      <c r="AA83" s="76">
        <f t="shared" si="104"/>
        <v>663.08203488362938</v>
      </c>
      <c r="AB83" s="74">
        <f t="shared" si="104"/>
        <v>591.59509980345945</v>
      </c>
      <c r="AC83" s="75">
        <f t="shared" si="104"/>
        <v>577.17486224883442</v>
      </c>
      <c r="AD83" s="75">
        <f t="shared" si="104"/>
        <v>596.39306757353052</v>
      </c>
      <c r="AE83" s="76">
        <f t="shared" si="104"/>
        <v>733.79781349619213</v>
      </c>
      <c r="AF83" s="74">
        <f t="shared" si="104"/>
        <v>697.89975554409989</v>
      </c>
      <c r="AG83" s="75">
        <f t="shared" si="104"/>
        <v>686.05813170491535</v>
      </c>
      <c r="AH83" s="75">
        <f t="shared" si="104"/>
        <v>701.72745354784593</v>
      </c>
      <c r="AI83" s="76">
        <f t="shared" si="104"/>
        <v>844.55168243190019</v>
      </c>
      <c r="AJ83" s="74">
        <f t="shared" si="104"/>
        <v>730.93974415454306</v>
      </c>
      <c r="AK83" s="75">
        <f t="shared" si="104"/>
        <v>709.92287071916496</v>
      </c>
      <c r="AL83" s="75">
        <f t="shared" si="104"/>
        <v>675.5432172777538</v>
      </c>
      <c r="AM83" s="76">
        <f t="shared" si="104"/>
        <v>795.8133113460874</v>
      </c>
      <c r="AN83" s="74">
        <f t="shared" si="104"/>
        <v>717.75831274204859</v>
      </c>
      <c r="AO83" s="75">
        <f t="shared" si="104"/>
        <v>688.76008107635073</v>
      </c>
      <c r="AP83" s="75">
        <f t="shared" si="104"/>
        <v>691.00845246699964</v>
      </c>
      <c r="AQ83" s="76">
        <f t="shared" si="104"/>
        <v>819.61505204354648</v>
      </c>
      <c r="AR83" s="74">
        <f t="shared" si="104"/>
        <v>769.51369891874936</v>
      </c>
      <c r="AS83" s="75">
        <f t="shared" si="104"/>
        <v>741.87504572095702</v>
      </c>
      <c r="AT83" s="75">
        <f t="shared" si="104"/>
        <v>741.38059145224088</v>
      </c>
      <c r="AU83" s="76">
        <f t="shared" si="104"/>
        <v>859.97351475475261</v>
      </c>
      <c r="AV83" s="74">
        <f t="shared" si="104"/>
        <v>786.86010772181169</v>
      </c>
      <c r="AW83" s="75">
        <f t="shared" si="104"/>
        <v>759.21455938725433</v>
      </c>
      <c r="AX83" s="75">
        <f t="shared" si="104"/>
        <v>744.5661161069653</v>
      </c>
      <c r="AY83" s="76">
        <f t="shared" si="104"/>
        <v>863.97355184335117</v>
      </c>
      <c r="AZ83" s="74">
        <f t="shared" si="104"/>
        <v>836.99100394136485</v>
      </c>
      <c r="BA83" s="75">
        <f t="shared" si="104"/>
        <v>819.32570897102539</v>
      </c>
      <c r="BB83" s="75">
        <f t="shared" si="104"/>
        <v>811.74965258978682</v>
      </c>
      <c r="BC83" s="76">
        <f>BC25/3.6725</f>
        <v>948.15091686663914</v>
      </c>
      <c r="BD83" s="74">
        <f t="shared" si="100"/>
        <v>859.54294597892863</v>
      </c>
      <c r="BE83" s="75">
        <f t="shared" si="100"/>
        <v>839.36344204445197</v>
      </c>
      <c r="BF83" s="75">
        <f t="shared" si="100"/>
        <v>839.38091346972408</v>
      </c>
      <c r="BG83" s="76">
        <f t="shared" si="100"/>
        <v>975.23190112935538</v>
      </c>
      <c r="BH83" s="48" t="s">
        <v>119</v>
      </c>
    </row>
    <row r="84" spans="2:60" ht="24.95" customHeight="1">
      <c r="B84" s="170" t="s">
        <v>120</v>
      </c>
      <c r="C84" s="170"/>
      <c r="D84" s="103">
        <f t="shared" ref="D84:W84" si="105">D26/3.6725</f>
        <v>84269.529425344532</v>
      </c>
      <c r="E84" s="72">
        <f t="shared" si="105"/>
        <v>85900.366742871571</v>
      </c>
      <c r="F84" s="72">
        <f t="shared" si="105"/>
        <v>87830.919264523283</v>
      </c>
      <c r="G84" s="73">
        <f t="shared" si="105"/>
        <v>85849.182090105431</v>
      </c>
      <c r="H84" s="103">
        <f t="shared" si="105"/>
        <v>90202.265236502935</v>
      </c>
      <c r="I84" s="72">
        <f t="shared" si="105"/>
        <v>91734.231857762759</v>
      </c>
      <c r="J84" s="72">
        <f t="shared" si="105"/>
        <v>92390.615764589966</v>
      </c>
      <c r="K84" s="73">
        <f t="shared" si="105"/>
        <v>86434.976902430732</v>
      </c>
      <c r="L84" s="103">
        <f t="shared" si="105"/>
        <v>94640.785559884345</v>
      </c>
      <c r="M84" s="72">
        <f t="shared" si="105"/>
        <v>97891.339874704398</v>
      </c>
      <c r="N84" s="72">
        <f t="shared" si="105"/>
        <v>97058.170224514863</v>
      </c>
      <c r="O84" s="73">
        <f t="shared" si="105"/>
        <v>87885.605386499796</v>
      </c>
      <c r="P84" s="103">
        <f t="shared" si="105"/>
        <v>100356.63207690296</v>
      </c>
      <c r="Q84" s="72">
        <f t="shared" si="105"/>
        <v>102475.71257642335</v>
      </c>
      <c r="R84" s="72">
        <f t="shared" si="105"/>
        <v>102243.28886288436</v>
      </c>
      <c r="S84" s="73">
        <f t="shared" si="105"/>
        <v>99154.499481267412</v>
      </c>
      <c r="T84" s="103">
        <f t="shared" si="105"/>
        <v>105419.0922065811</v>
      </c>
      <c r="U84" s="72">
        <f t="shared" si="105"/>
        <v>107893.5450271984</v>
      </c>
      <c r="V84" s="72">
        <f t="shared" si="105"/>
        <v>108170.06244955758</v>
      </c>
      <c r="W84" s="73">
        <f t="shared" si="105"/>
        <v>105618.37595913473</v>
      </c>
      <c r="X84" s="103">
        <f t="shared" ref="X84:BB84" si="106">X26/3.6725</f>
        <v>107366.68905250903</v>
      </c>
      <c r="Y84" s="72">
        <f t="shared" si="106"/>
        <v>106523.35701896108</v>
      </c>
      <c r="Z84" s="72">
        <f t="shared" si="106"/>
        <v>105476.90686556369</v>
      </c>
      <c r="AA84" s="73">
        <f t="shared" si="106"/>
        <v>103200.9951297583</v>
      </c>
      <c r="AB84" s="103">
        <f t="shared" si="106"/>
        <v>106947.55894602499</v>
      </c>
      <c r="AC84" s="72">
        <f t="shared" si="106"/>
        <v>107921.90548250932</v>
      </c>
      <c r="AD84" s="72">
        <f t="shared" si="106"/>
        <v>107563.73636733004</v>
      </c>
      <c r="AE84" s="73">
        <f t="shared" si="106"/>
        <v>106630.48856032669</v>
      </c>
      <c r="AF84" s="103">
        <f t="shared" si="106"/>
        <v>109344.32662081298</v>
      </c>
      <c r="AG84" s="72">
        <f t="shared" si="106"/>
        <v>110372.69394803497</v>
      </c>
      <c r="AH84" s="72">
        <f t="shared" si="106"/>
        <v>109080.74085627253</v>
      </c>
      <c r="AI84" s="73">
        <f t="shared" si="106"/>
        <v>105720.57687926095</v>
      </c>
      <c r="AJ84" s="103">
        <f t="shared" si="106"/>
        <v>106259.89028519309</v>
      </c>
      <c r="AK84" s="72">
        <f t="shared" si="106"/>
        <v>98945.438007835241</v>
      </c>
      <c r="AL84" s="72">
        <f t="shared" si="106"/>
        <v>97158.494501736946</v>
      </c>
      <c r="AM84" s="73">
        <f t="shared" si="106"/>
        <v>94379.95212520042</v>
      </c>
      <c r="AN84" s="103">
        <f t="shared" si="106"/>
        <v>101878.7251316935</v>
      </c>
      <c r="AO84" s="72">
        <f t="shared" si="106"/>
        <v>105504.72020832673</v>
      </c>
      <c r="AP84" s="72">
        <f t="shared" si="106"/>
        <v>104523.76904106194</v>
      </c>
      <c r="AQ84" s="73">
        <f t="shared" si="106"/>
        <v>102899.51668207147</v>
      </c>
      <c r="AR84" s="103">
        <f t="shared" si="106"/>
        <v>110677.98882369816</v>
      </c>
      <c r="AS84" s="72">
        <f t="shared" si="106"/>
        <v>113658.3262136463</v>
      </c>
      <c r="AT84" s="72">
        <f t="shared" si="106"/>
        <v>113346.98940544296</v>
      </c>
      <c r="AU84" s="73">
        <f t="shared" si="106"/>
        <v>108294.1785710121</v>
      </c>
      <c r="AV84" s="103">
        <f t="shared" si="106"/>
        <v>116006.83850186426</v>
      </c>
      <c r="AW84" s="72">
        <f t="shared" si="106"/>
        <v>118811.707869367</v>
      </c>
      <c r="AX84" s="72">
        <f t="shared" si="106"/>
        <v>116969.03406354591</v>
      </c>
      <c r="AY84" s="73">
        <f t="shared" si="106"/>
        <v>113372.00281578739</v>
      </c>
      <c r="AZ84" s="103">
        <f t="shared" si="106"/>
        <v>122497.89895726331</v>
      </c>
      <c r="BA84" s="72">
        <f t="shared" si="106"/>
        <v>126729.27011806224</v>
      </c>
      <c r="BB84" s="72">
        <f t="shared" si="106"/>
        <v>125090.65618260291</v>
      </c>
      <c r="BC84" s="73">
        <f>BC26/3.6725</f>
        <v>121361.17635170984</v>
      </c>
      <c r="BD84" s="103">
        <f t="shared" si="100"/>
        <v>128216.48689728857</v>
      </c>
      <c r="BE84" s="72">
        <f t="shared" si="100"/>
        <v>132652.0615216202</v>
      </c>
      <c r="BF84" s="72">
        <f t="shared" si="100"/>
        <v>134001.93865369519</v>
      </c>
      <c r="BG84" s="73">
        <f t="shared" si="100"/>
        <v>131710.63042834937</v>
      </c>
      <c r="BH84" s="55" t="s">
        <v>121</v>
      </c>
    </row>
    <row r="85" spans="2:60" ht="24.95" customHeight="1" thickBot="1">
      <c r="B85" s="171" t="s">
        <v>122</v>
      </c>
      <c r="C85" s="171"/>
      <c r="D85" s="116">
        <f t="shared" ref="D85:W85" si="107">D27/3.6725</f>
        <v>58941.945866262824</v>
      </c>
      <c r="E85" s="115">
        <f t="shared" si="107"/>
        <v>60159.787437511673</v>
      </c>
      <c r="F85" s="115">
        <f t="shared" si="107"/>
        <v>60523.113631018976</v>
      </c>
      <c r="G85" s="133">
        <f t="shared" si="107"/>
        <v>59120.648238462098</v>
      </c>
      <c r="H85" s="116">
        <f t="shared" si="107"/>
        <v>63025.339064581771</v>
      </c>
      <c r="I85" s="115">
        <f t="shared" si="107"/>
        <v>64645.206137964444</v>
      </c>
      <c r="J85" s="115">
        <f t="shared" si="107"/>
        <v>64122.72692528832</v>
      </c>
      <c r="K85" s="133">
        <f t="shared" si="107"/>
        <v>60484.709610539692</v>
      </c>
      <c r="L85" s="116">
        <f t="shared" si="107"/>
        <v>66438.067290299936</v>
      </c>
      <c r="M85" s="115">
        <f t="shared" si="107"/>
        <v>68976.528663463963</v>
      </c>
      <c r="N85" s="115">
        <f t="shared" si="107"/>
        <v>67726.167534756023</v>
      </c>
      <c r="O85" s="133">
        <f t="shared" si="107"/>
        <v>66248.573220139733</v>
      </c>
      <c r="P85" s="116">
        <f t="shared" si="107"/>
        <v>71689.001582102908</v>
      </c>
      <c r="Q85" s="115">
        <f t="shared" si="107"/>
        <v>73193.069428086528</v>
      </c>
      <c r="R85" s="115">
        <f t="shared" si="107"/>
        <v>71887.782705198129</v>
      </c>
      <c r="S85" s="133">
        <f t="shared" si="107"/>
        <v>69500.255087161684</v>
      </c>
      <c r="T85" s="116">
        <f t="shared" si="107"/>
        <v>76008.140307181413</v>
      </c>
      <c r="U85" s="115">
        <f t="shared" si="107"/>
        <v>77812.508745832121</v>
      </c>
      <c r="V85" s="115">
        <f t="shared" si="107"/>
        <v>76252.75989794948</v>
      </c>
      <c r="W85" s="133">
        <f t="shared" si="107"/>
        <v>74283.799763953517</v>
      </c>
      <c r="X85" s="116">
        <f t="shared" ref="X85:BB85" si="108">X27/3.6725</f>
        <v>78850.825178195038</v>
      </c>
      <c r="Y85" s="115">
        <f t="shared" si="108"/>
        <v>78505.844106944613</v>
      </c>
      <c r="Z85" s="115">
        <f t="shared" si="108"/>
        <v>76398.799562916058</v>
      </c>
      <c r="AA85" s="133">
        <f t="shared" si="108"/>
        <v>74478.210366340776</v>
      </c>
      <c r="AB85" s="116">
        <f t="shared" si="108"/>
        <v>78891.211480551734</v>
      </c>
      <c r="AC85" s="115">
        <f t="shared" si="108"/>
        <v>79350.114188165418</v>
      </c>
      <c r="AD85" s="115">
        <f t="shared" si="108"/>
        <v>77148.502805976997</v>
      </c>
      <c r="AE85" s="133">
        <f t="shared" si="108"/>
        <v>73973.092081363633</v>
      </c>
      <c r="AF85" s="116">
        <f t="shared" si="108"/>
        <v>81064.132005355539</v>
      </c>
      <c r="AG85" s="115">
        <f t="shared" si="108"/>
        <v>81708.309439580466</v>
      </c>
      <c r="AH85" s="115">
        <f t="shared" si="108"/>
        <v>79033.598447767072</v>
      </c>
      <c r="AI85" s="133">
        <f t="shared" si="108"/>
        <v>76537.510363545312</v>
      </c>
      <c r="AJ85" s="116">
        <f t="shared" si="108"/>
        <v>76448.108619606253</v>
      </c>
      <c r="AK85" s="115">
        <f t="shared" si="108"/>
        <v>70337.10457956107</v>
      </c>
      <c r="AL85" s="115">
        <f t="shared" si="108"/>
        <v>70041.782102097859</v>
      </c>
      <c r="AM85" s="133">
        <f t="shared" si="108"/>
        <v>68157.876951270431</v>
      </c>
      <c r="AN85" s="116">
        <f t="shared" si="108"/>
        <v>75327.451978299272</v>
      </c>
      <c r="AO85" s="115">
        <f t="shared" si="108"/>
        <v>78352.292370894691</v>
      </c>
      <c r="AP85" s="115">
        <f t="shared" si="108"/>
        <v>75877.75890980495</v>
      </c>
      <c r="AQ85" s="133">
        <f t="shared" si="108"/>
        <v>74338.811977552832</v>
      </c>
      <c r="AR85" s="116">
        <f t="shared" si="108"/>
        <v>82467.776749514771</v>
      </c>
      <c r="AS85" s="115">
        <f t="shared" si="108"/>
        <v>83363.984839955301</v>
      </c>
      <c r="AT85" s="115">
        <f t="shared" si="108"/>
        <v>81321.554277663061</v>
      </c>
      <c r="AU85" s="133">
        <f t="shared" si="108"/>
        <v>78061.550421271488</v>
      </c>
      <c r="AV85" s="116">
        <f t="shared" si="108"/>
        <v>87421.456288415429</v>
      </c>
      <c r="AW85" s="115">
        <f t="shared" si="108"/>
        <v>90083.738765632675</v>
      </c>
      <c r="AX85" s="115">
        <f t="shared" si="108"/>
        <v>86755.421360215012</v>
      </c>
      <c r="AY85" s="133">
        <f t="shared" si="108"/>
        <v>83807.521781502437</v>
      </c>
      <c r="AZ85" s="116">
        <f t="shared" si="108"/>
        <v>94259.515913370182</v>
      </c>
      <c r="BA85" s="115">
        <f t="shared" si="108"/>
        <v>97886.018923214011</v>
      </c>
      <c r="BB85" s="115">
        <f t="shared" si="108"/>
        <v>94257.512753305025</v>
      </c>
      <c r="BC85" s="133">
        <f>BC27/3.6725</f>
        <v>91439.40680253951</v>
      </c>
      <c r="BD85" s="116">
        <f t="shared" si="100"/>
        <v>100006.80156124689</v>
      </c>
      <c r="BE85" s="115">
        <f t="shared" si="100"/>
        <v>103817.95097496973</v>
      </c>
      <c r="BF85" s="115">
        <f t="shared" si="100"/>
        <v>101002.66040416578</v>
      </c>
      <c r="BG85" s="133">
        <f t="shared" si="100"/>
        <v>98835.053429095118</v>
      </c>
      <c r="BH85" s="56" t="s">
        <v>123</v>
      </c>
    </row>
    <row r="86" spans="2:60" s="37" customFormat="1" ht="24.95" customHeight="1">
      <c r="B86" s="168" t="s">
        <v>136</v>
      </c>
      <c r="C86" s="168"/>
      <c r="D86" s="58"/>
      <c r="E86" s="58"/>
      <c r="F86" s="58"/>
      <c r="G86" s="58"/>
      <c r="H86" s="58"/>
      <c r="I86" s="58"/>
      <c r="J86" s="58"/>
      <c r="K86" s="58"/>
      <c r="L86" s="58"/>
      <c r="M86" s="58"/>
      <c r="N86" s="59"/>
      <c r="O86" s="60"/>
      <c r="P86" s="60"/>
      <c r="Q86" s="57"/>
      <c r="R86" s="61"/>
      <c r="BH86" s="149" t="s">
        <v>137</v>
      </c>
    </row>
    <row r="87" spans="2:60" ht="24.95" customHeight="1">
      <c r="B87" s="169" t="s">
        <v>134</v>
      </c>
      <c r="C87" s="169"/>
      <c r="P87" s="82"/>
      <c r="BH87" s="149" t="s">
        <v>131</v>
      </c>
    </row>
    <row r="88" spans="2:60" ht="24.95" customHeight="1">
      <c r="B88" s="109" t="s">
        <v>124</v>
      </c>
      <c r="C88" s="57"/>
      <c r="BH88" s="57" t="s">
        <v>130</v>
      </c>
    </row>
  </sheetData>
  <mergeCells count="74">
    <mergeCell ref="B5:G5"/>
    <mergeCell ref="B4:G4"/>
    <mergeCell ref="C1:G1"/>
    <mergeCell ref="B3:G3"/>
    <mergeCell ref="B2:G2"/>
    <mergeCell ref="B34:C34"/>
    <mergeCell ref="B33:C33"/>
    <mergeCell ref="B85:C85"/>
    <mergeCell ref="AJ64:AM64"/>
    <mergeCell ref="B63:C63"/>
    <mergeCell ref="B55:C55"/>
    <mergeCell ref="B56:C56"/>
    <mergeCell ref="X35:AA35"/>
    <mergeCell ref="D35:G35"/>
    <mergeCell ref="H35:K35"/>
    <mergeCell ref="L35:O35"/>
    <mergeCell ref="P35:S35"/>
    <mergeCell ref="T35:W35"/>
    <mergeCell ref="AN64:AQ64"/>
    <mergeCell ref="B62:C62"/>
    <mergeCell ref="B61:C61"/>
    <mergeCell ref="H64:K64"/>
    <mergeCell ref="L64:O64"/>
    <mergeCell ref="P64:S64"/>
    <mergeCell ref="T64:W64"/>
    <mergeCell ref="X64:AA64"/>
    <mergeCell ref="B64:B65"/>
    <mergeCell ref="C64:C65"/>
    <mergeCell ref="D64:G64"/>
    <mergeCell ref="AZ64:BC64"/>
    <mergeCell ref="BD64:BG64"/>
    <mergeCell ref="BH64:BH65"/>
    <mergeCell ref="AB35:AE35"/>
    <mergeCell ref="AF35:AI35"/>
    <mergeCell ref="AJ35:AM35"/>
    <mergeCell ref="AN35:AQ35"/>
    <mergeCell ref="AR35:AU35"/>
    <mergeCell ref="AV64:AY64"/>
    <mergeCell ref="AV35:AY35"/>
    <mergeCell ref="AZ35:BC35"/>
    <mergeCell ref="BD35:BG35"/>
    <mergeCell ref="BH35:BH36"/>
    <mergeCell ref="AR64:AU64"/>
    <mergeCell ref="AB64:AE64"/>
    <mergeCell ref="AF64:AI64"/>
    <mergeCell ref="D6:G6"/>
    <mergeCell ref="BH6:BH7"/>
    <mergeCell ref="B26:C26"/>
    <mergeCell ref="AN6:AQ6"/>
    <mergeCell ref="AR6:AU6"/>
    <mergeCell ref="X6:AA6"/>
    <mergeCell ref="AB6:AE6"/>
    <mergeCell ref="AF6:AI6"/>
    <mergeCell ref="AJ6:AM6"/>
    <mergeCell ref="H6:K6"/>
    <mergeCell ref="L6:O6"/>
    <mergeCell ref="P6:S6"/>
    <mergeCell ref="T6:W6"/>
    <mergeCell ref="AV6:AY6"/>
    <mergeCell ref="AZ6:BC6"/>
    <mergeCell ref="BD6:BG6"/>
    <mergeCell ref="B86:C86"/>
    <mergeCell ref="B87:C87"/>
    <mergeCell ref="B28:C28"/>
    <mergeCell ref="B29:C29"/>
    <mergeCell ref="B57:C57"/>
    <mergeCell ref="B58:C58"/>
    <mergeCell ref="B35:B36"/>
    <mergeCell ref="C35:C36"/>
    <mergeCell ref="B32:C32"/>
    <mergeCell ref="B6:B7"/>
    <mergeCell ref="C6:C7"/>
    <mergeCell ref="B27:C27"/>
    <mergeCell ref="B84:C84"/>
  </mergeCells>
  <conditionalFormatting sqref="BI1:XFD5 H5:BF5 AR6 AV6 AZ6:BC6 A6:AQ27 BH6:XFD27 AR7:BC27 A28:A29 D28:BG29 BI28:XFD31 A30:BH30 A31 C31:BC31 BE31:BH31 A32:B34 D32:XFD34 AR35 AV35 A35:AQ36 A37:BH56 D57:BC58 BE57:BG58 A57:A60 BH59 B59:BG60 D61:BG61 A61:B63 D62:BH63 AR64 AV64 A64:AQ65 A66:BH85 D86:BC86 BE86:BG86 A86:A88 D87:BG88 B88:C88 BH88 A89:BH1048576 A1:C1 H1:BH4 A3:B5 A2">
    <cfRule type="containsText" dxfId="12" priority="20" operator="containsText" text="TRUE">
      <formula>NOT(ISERROR(SEARCH("TRUE",A1)))</formula>
    </cfRule>
  </conditionalFormatting>
  <conditionalFormatting sqref="AR65:BH65">
    <cfRule type="containsText" dxfId="11" priority="13" operator="containsText" text="FALSE">
      <formula>NOT(ISERROR(SEARCH("FALSE",AR65)))</formula>
    </cfRule>
    <cfRule type="containsText" dxfId="10" priority="14" operator="containsText" text="TRUE">
      <formula>NOT(ISERROR(SEARCH("TRUE",AR65)))</formula>
    </cfRule>
  </conditionalFormatting>
  <conditionalFormatting sqref="AZ35:BH35">
    <cfRule type="containsText" dxfId="9" priority="5" operator="containsText" text="FALSE">
      <formula>NOT(ISERROR(SEARCH("FALSE",AZ35)))</formula>
    </cfRule>
    <cfRule type="containsText" dxfId="8" priority="6" operator="containsText" text="TRUE">
      <formula>NOT(ISERROR(SEARCH("TRUE",AZ35)))</formula>
    </cfRule>
  </conditionalFormatting>
  <conditionalFormatting sqref="AZ64:BH64">
    <cfRule type="containsText" dxfId="7" priority="3" operator="containsText" text="FALSE">
      <formula>NOT(ISERROR(SEARCH("FALSE",AZ64)))</formula>
    </cfRule>
    <cfRule type="containsText" dxfId="6" priority="4" operator="containsText" text="TRUE">
      <formula>NOT(ISERROR(SEARCH("TRUE",AZ64)))</formula>
    </cfRule>
  </conditionalFormatting>
  <conditionalFormatting sqref="BD6:BG27">
    <cfRule type="containsText" dxfId="5" priority="18" operator="containsText" text="TRUE">
      <formula>NOT(ISERROR(SEARCH("TRUE",BD6)))</formula>
    </cfRule>
  </conditionalFormatting>
  <conditionalFormatting sqref="BD6:XFD27 BI1:XFD5 H5:BF5 AR6 AV6 AZ6:BC6 A6:AQ27 AR7:BC27 A28:A29 D28:BG29 BI28:XFD31 A30:BH30 A31 C31:BC31 BE31:BH31 A32:B34 D32:XFD34 AR35 AV35 A35:AQ36 A37:BH56 D57:BC58 BE57:BG58 A57:A60 BH59 B59:BG60 D61:BG61 A61:B63 D62:BH63 AR64 AV64 A64:AQ65 A66:BH85 D86:BC86 BE86:BG86 A86:A88 D87:BG88 B88:C88 BH88 A89:BH1048576 A1:C1 H1:BH4 A3:B5 A2">
    <cfRule type="containsText" dxfId="4" priority="19" operator="containsText" text="FALSE">
      <formula>NOT(ISERROR(SEARCH("FALSE",A1)))</formula>
    </cfRule>
  </conditionalFormatting>
  <conditionalFormatting sqref="BI35:XFD1048576 AR36:BH36">
    <cfRule type="containsText" dxfId="3" priority="15" operator="containsText" text="FALSE">
      <formula>NOT(ISERROR(SEARCH("FALSE",AR35)))</formula>
    </cfRule>
    <cfRule type="containsText" dxfId="2" priority="16" operator="containsText" text="TRUE">
      <formula>NOT(ISERROR(SEARCH("TRUE",AR35)))</formula>
    </cfRule>
  </conditionalFormatting>
  <conditionalFormatting sqref="B2">
    <cfRule type="containsText" dxfId="1" priority="2" operator="containsText" text="TRUE">
      <formula>NOT(ISERROR(SEARCH("TRUE",B2)))</formula>
    </cfRule>
  </conditionalFormatting>
  <conditionalFormatting sqref="B2">
    <cfRule type="containsText" dxfId="0" priority="1" operator="containsText" text="FALSE">
      <formula>NOT(ISERROR(SEARCH("FALSE",B2)))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9A5339-2619-4C53-89C7-1EA516B10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380B616-6EC5-41EF-91D7-04EDC4BFAA0D}">
  <ds:schemaRefs>
    <ds:schemaRef ds:uri="http://schemas.microsoft.com/sharepoint/v3/contenttype/forms"/>
  </ds:schemaRefs>
</ds:datastoreItem>
</file>

<file path=customXml/itemProps3.xml><?xml version="1.0" encoding="utf-8"?>
<ds:datastoreItem xmlns:ds="http://schemas.openxmlformats.org/officeDocument/2006/customXml" ds:itemID="{271FCD69-DF94-4975-8D5F-D2F9FCBE6E3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الفهرس Index</vt:lpstr>
      <vt:lpstr>البيانات الوصفية Metadata </vt:lpstr>
      <vt:lpstr>بالأسعار الجارية Current</vt:lpstr>
      <vt:lpstr>بالأسعار الثابتة Constant</vt:lpstr>
      <vt:lpstr>'الفهرس Index'!Print_Area</vt:lpstr>
    </vt:vector>
  </TitlesOfParts>
  <Company>Ministry of Cabinet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Hamda Alblooshi</dc:creator>
  <cp:lastModifiedBy>Suha A Abudia</cp:lastModifiedBy>
  <dcterms:created xsi:type="dcterms:W3CDTF">2023-05-29T07:58:25Z</dcterms:created>
  <dcterms:modified xsi:type="dcterms:W3CDTF">2026-07-23T11:30:23Z</dcterms:modified>
</cp:coreProperties>
</file>