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pmouae-my.sharepoint.com/personal/maryam_alolama_fcsc_gov_ae/Documents/Microsoft Teams Chat Files/"/>
    </mc:Choice>
  </mc:AlternateContent>
  <xr:revisionPtr revIDLastSave="4" documentId="13_ncr:1_{89F6EBE7-0395-4DE1-AF15-DA8F8ACB0EB6}" xr6:coauthVersionLast="47" xr6:coauthVersionMax="47" xr10:uidLastSave="{CAA236C5-E49D-45D5-987F-690356D7A8CE}"/>
  <bookViews>
    <workbookView xWindow="28680" yWindow="-120" windowWidth="29040" windowHeight="15720" tabRatio="940" firstSheet="7" activeTab="14" xr2:uid="{00000000-000D-0000-FFFF-FFFF00000000}"/>
  </bookViews>
  <sheets>
    <sheet name="Index الفهرس" sheetId="3" r:id="rId1"/>
    <sheet name="Metadata البيانات الوصفية" sheetId="4" r:id="rId2"/>
    <sheet name="General - Students" sheetId="97" r:id="rId3"/>
    <sheet name="General - Ratio" sheetId="98" r:id="rId4"/>
    <sheet name="General - Teachers" sheetId="99" r:id="rId5"/>
    <sheet name="General - Indicators" sheetId="100" r:id="rId6"/>
    <sheet name="Higher - Students" sheetId="91" r:id="rId7"/>
    <sheet name="Higher - Education Level" sheetId="92" r:id="rId8"/>
    <sheet name="Higher - Graduates" sheetId="93" r:id="rId9"/>
    <sheet name="Higher - Academic Staff" sheetId="95" r:id="rId10"/>
    <sheet name="Higher - Indicators" sheetId="96" r:id="rId11"/>
    <sheet name="Educational Status Indicators" sheetId="90" r:id="rId12"/>
    <sheet name="POD - Students" sheetId="102" r:id="rId13"/>
    <sheet name="POD - Sector" sheetId="105" r:id="rId14"/>
    <sheet name="POD - Type" sheetId="106" r:id="rId15"/>
    <sheet name="POD - Age Group" sheetId="108" r:id="rId16"/>
    <sheet name="POD - Federal " sheetId="109" r:id="rId17"/>
    <sheet name="POD - Staff" sheetId="111" r:id="rId18"/>
  </sheets>
  <definedNames>
    <definedName name="_xlnm.Print_Area" localSheetId="11">'Educational Status Indicators'!$A$1:$F$15</definedName>
    <definedName name="_xlnm.Print_Area" localSheetId="5">'General - Indicators'!$A$1:$F$24</definedName>
    <definedName name="_xlnm.Print_Area" localSheetId="3">'General - Ratio'!$A$1:$G$13</definedName>
    <definedName name="_xlnm.Print_Area" localSheetId="2">'General - Students'!$A$1:$K$14</definedName>
    <definedName name="_xlnm.Print_Area" localSheetId="4">'General - Teachers'!$A$1:$K$14</definedName>
    <definedName name="_xlnm.Print_Area" localSheetId="9">'Higher - Academic Staff'!$A$1:$E$11</definedName>
    <definedName name="_xlnm.Print_Area" localSheetId="7">'Higher - Education Level'!$A$1:$F$10</definedName>
    <definedName name="_xlnm.Print_Area" localSheetId="8">'Higher - Graduates'!$B$1:$H$17</definedName>
    <definedName name="_xlnm.Print_Area" localSheetId="10">'Higher - Indicators'!$A$1:$F$13</definedName>
    <definedName name="_xlnm.Print_Area" localSheetId="6">'Higher - Students'!$A$1:$E$10</definedName>
    <definedName name="_xlnm.Print_Area" localSheetId="15">'POD - Age Group'!$B$1:$M$27</definedName>
    <definedName name="_xlnm.Print_Area" localSheetId="16">'POD - Federal '!$B$1:$Q$9</definedName>
    <definedName name="_xlnm.Print_Area" localSheetId="12">'POD - Students'!$B$1:$G$14</definedName>
    <definedName name="_xlnm.Print_Area" localSheetId="14">'POD - Type'!$B$1:$G$16</definedName>
    <definedName name="Z_439676C9_E722_4282_8A58_D5AAF61B03C1_.wvu.PrintArea" localSheetId="9" hidden="1">'Higher - Academic Staff'!$A$1:$E$11</definedName>
    <definedName name="Z_439676C9_E722_4282_8A58_D5AAF61B03C1_.wvu.PrintArea" localSheetId="7" hidden="1">'Higher - Education Level'!$A$1:$F$10</definedName>
    <definedName name="Z_439676C9_E722_4282_8A58_D5AAF61B03C1_.wvu.PrintArea" localSheetId="8" hidden="1">'Higher - Graduates'!$B$1:$H$17</definedName>
    <definedName name="Z_439676C9_E722_4282_8A58_D5AAF61B03C1_.wvu.PrintArea" localSheetId="10" hidden="1">'Higher - Indicators'!$A$1:$F$12</definedName>
    <definedName name="Z_439676C9_E722_4282_8A58_D5AAF61B03C1_.wvu.PrintArea" localSheetId="6" hidden="1">'Higher - Students'!$A$1:$E$10</definedName>
    <definedName name="Z_7B492FD6_0DD8_4DD7_B54A_6159C0613693_.wvu.PrintArea" localSheetId="9" hidden="1">'Higher - Academic Staff'!$A$1:$E$11</definedName>
    <definedName name="Z_7B492FD6_0DD8_4DD7_B54A_6159C0613693_.wvu.PrintArea" localSheetId="7" hidden="1">'Higher - Education Level'!$A$1:$F$10</definedName>
    <definedName name="Z_7B492FD6_0DD8_4DD7_B54A_6159C0613693_.wvu.PrintArea" localSheetId="8" hidden="1">'Higher - Graduates'!$B$1:$H$17</definedName>
    <definedName name="Z_7B492FD6_0DD8_4DD7_B54A_6159C0613693_.wvu.PrintArea" localSheetId="10" hidden="1">'Higher - Indicators'!$A$1:$F$12</definedName>
    <definedName name="Z_7B492FD6_0DD8_4DD7_B54A_6159C0613693_.wvu.PrintArea" localSheetId="6" hidden="1">'Higher - Students'!$A$1:$E$10</definedName>
    <definedName name="Z_8A2EDF3B_2566_4E3C_A409_9520773E05D8_.wvu.PrintArea" localSheetId="9" hidden="1">'Higher - Academic Staff'!$A$1:$E$11</definedName>
    <definedName name="Z_8A2EDF3B_2566_4E3C_A409_9520773E05D8_.wvu.PrintArea" localSheetId="7" hidden="1">'Higher - Education Level'!$A$1:$F$10</definedName>
    <definedName name="Z_8A2EDF3B_2566_4E3C_A409_9520773E05D8_.wvu.PrintArea" localSheetId="8" hidden="1">'Higher - Graduates'!$B$1:$H$17</definedName>
    <definedName name="Z_8A2EDF3B_2566_4E3C_A409_9520773E05D8_.wvu.PrintArea" localSheetId="10" hidden="1">'Higher - Indicators'!$A$1:$F$12</definedName>
    <definedName name="Z_8A2EDF3B_2566_4E3C_A409_9520773E05D8_.wvu.PrintArea" localSheetId="6" hidden="1">'Higher - Students'!$A$1:$E$10</definedName>
    <definedName name="Z_8B8703BE_6FC1_4230_AFEE_F8DB3B480F4A_.wvu.PrintArea" localSheetId="9" hidden="1">'Higher - Academic Staff'!$A$1:$E$11</definedName>
    <definedName name="Z_8B8703BE_6FC1_4230_AFEE_F8DB3B480F4A_.wvu.PrintArea" localSheetId="7" hidden="1">'Higher - Education Level'!$A$1:$F$10</definedName>
    <definedName name="Z_8B8703BE_6FC1_4230_AFEE_F8DB3B480F4A_.wvu.PrintArea" localSheetId="8" hidden="1">'Higher - Graduates'!$B$1:$H$17</definedName>
    <definedName name="Z_8B8703BE_6FC1_4230_AFEE_F8DB3B480F4A_.wvu.PrintArea" localSheetId="10" hidden="1">'Higher - Indicators'!$A$1:$F$12</definedName>
    <definedName name="Z_8B8703BE_6FC1_4230_AFEE_F8DB3B480F4A_.wvu.PrintArea" localSheetId="6" hidden="1">'Higher - Students'!$A$1:$E$10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4" i="108" l="1"/>
  <c r="BJ23" i="108"/>
  <c r="BI23" i="108"/>
  <c r="BH23" i="108"/>
  <c r="BG23" i="108"/>
  <c r="BF23" i="108"/>
  <c r="BJ22" i="108"/>
  <c r="BI22" i="108"/>
  <c r="BH22" i="108"/>
  <c r="BH24" i="108" s="1"/>
  <c r="BG22" i="108"/>
  <c r="BF22" i="108"/>
  <c r="BK21" i="108"/>
  <c r="BK20" i="108"/>
  <c r="BK19" i="108"/>
  <c r="BK18" i="108"/>
  <c r="BK17" i="108"/>
  <c r="BK16" i="108"/>
  <c r="BK15" i="108"/>
  <c r="BK14" i="108"/>
  <c r="BK13" i="108"/>
  <c r="BK12" i="108"/>
  <c r="BK11" i="108"/>
  <c r="BK10" i="108"/>
  <c r="BK9" i="108"/>
  <c r="BK8" i="108"/>
  <c r="BK7" i="108"/>
  <c r="BK6" i="108"/>
  <c r="AB10" i="105"/>
  <c r="AA10" i="105"/>
  <c r="AC9" i="105"/>
  <c r="AC8" i="105"/>
  <c r="AC7" i="105"/>
  <c r="AC6" i="105"/>
  <c r="BJ24" i="108" l="1"/>
  <c r="BI24" i="108"/>
  <c r="BG24" i="108"/>
  <c r="BK23" i="108"/>
  <c r="BK22" i="108"/>
  <c r="AC10" i="105"/>
  <c r="AW27" i="108"/>
  <c r="AV27" i="108"/>
  <c r="AU27" i="108"/>
  <c r="AT27" i="108"/>
  <c r="AS27" i="108"/>
  <c r="AW26" i="108"/>
  <c r="AW28" i="108" s="1"/>
  <c r="AV26" i="108"/>
  <c r="AV28" i="108" s="1"/>
  <c r="AU26" i="108"/>
  <c r="AT26" i="108"/>
  <c r="AS26" i="108"/>
  <c r="AX25" i="108"/>
  <c r="AX24" i="108"/>
  <c r="AX23" i="108"/>
  <c r="AX22" i="108"/>
  <c r="AX21" i="108"/>
  <c r="AX20" i="108"/>
  <c r="AX19" i="108"/>
  <c r="AX18" i="108"/>
  <c r="AX17" i="108"/>
  <c r="AX16" i="108"/>
  <c r="AX15" i="108"/>
  <c r="AX14" i="108"/>
  <c r="AX13" i="108"/>
  <c r="AX12" i="108"/>
  <c r="AX11" i="108"/>
  <c r="AX10" i="108"/>
  <c r="AX9" i="108"/>
  <c r="AX8" i="108"/>
  <c r="AX7" i="108"/>
  <c r="AX6" i="108"/>
  <c r="V10" i="105"/>
  <c r="U10" i="105"/>
  <c r="W9" i="105"/>
  <c r="W8" i="105"/>
  <c r="W7" i="105"/>
  <c r="W6" i="105"/>
  <c r="W10" i="105" s="1"/>
  <c r="AU28" i="108" l="1"/>
  <c r="BK24" i="108"/>
  <c r="AX27" i="108"/>
  <c r="AX28" i="108" s="1"/>
  <c r="AT28" i="108"/>
  <c r="AS28" i="108"/>
  <c r="AX26" i="108"/>
  <c r="AJ27" i="108" l="1"/>
  <c r="AI27" i="108"/>
  <c r="AH27" i="108"/>
  <c r="AG27" i="108"/>
  <c r="AF27" i="108"/>
  <c r="AJ26" i="108"/>
  <c r="AI26" i="108"/>
  <c r="AH26" i="108"/>
  <c r="AG26" i="108"/>
  <c r="AF26" i="108"/>
  <c r="AK25" i="108"/>
  <c r="AK24" i="108"/>
  <c r="AK23" i="108"/>
  <c r="AK22" i="108"/>
  <c r="AK21" i="108"/>
  <c r="AK20" i="108"/>
  <c r="AK19" i="108"/>
  <c r="AK18" i="108"/>
  <c r="AK17" i="108"/>
  <c r="AK16" i="108"/>
  <c r="AK15" i="108"/>
  <c r="AK14" i="108"/>
  <c r="AK13" i="108"/>
  <c r="AK12" i="108"/>
  <c r="AK11" i="108"/>
  <c r="AK10" i="108"/>
  <c r="AK9" i="108"/>
  <c r="AK8" i="108"/>
  <c r="AK7" i="108"/>
  <c r="AK6" i="108"/>
  <c r="P10" i="105"/>
  <c r="O10" i="105"/>
  <c r="Q9" i="105"/>
  <c r="Q8" i="105"/>
  <c r="Q7" i="105"/>
  <c r="Q6" i="105"/>
  <c r="Q10" i="105" s="1"/>
  <c r="AJ28" i="108" l="1"/>
  <c r="AK27" i="108"/>
  <c r="AI28" i="108"/>
  <c r="AH28" i="108"/>
  <c r="AG28" i="108"/>
  <c r="AF28" i="108"/>
  <c r="AK26" i="108"/>
  <c r="AK28" i="108" l="1"/>
  <c r="W25" i="108"/>
  <c r="V25" i="108"/>
  <c r="U25" i="108"/>
  <c r="T25" i="108"/>
  <c r="S25" i="108"/>
  <c r="W24" i="108"/>
  <c r="V24" i="108"/>
  <c r="U24" i="108"/>
  <c r="T24" i="108"/>
  <c r="S24" i="108"/>
  <c r="X23" i="108"/>
  <c r="X22" i="108"/>
  <c r="X21" i="108"/>
  <c r="X20" i="108"/>
  <c r="X19" i="108"/>
  <c r="X18" i="108"/>
  <c r="X17" i="108"/>
  <c r="X16" i="108"/>
  <c r="X15" i="108"/>
  <c r="X14" i="108"/>
  <c r="X13" i="108"/>
  <c r="X12" i="108"/>
  <c r="X11" i="108"/>
  <c r="X10" i="108"/>
  <c r="X9" i="108"/>
  <c r="X8" i="108"/>
  <c r="X7" i="108"/>
  <c r="X6" i="108"/>
  <c r="J10" i="105"/>
  <c r="I10" i="105"/>
  <c r="K9" i="105"/>
  <c r="K8" i="105"/>
  <c r="K7" i="105"/>
  <c r="K6" i="105"/>
  <c r="K10" i="105" s="1"/>
  <c r="V26" i="108" l="1"/>
  <c r="X25" i="108"/>
  <c r="U26" i="108"/>
  <c r="W26" i="108"/>
  <c r="T26" i="108"/>
  <c r="S26" i="108"/>
  <c r="X24" i="108"/>
  <c r="X26" i="108" l="1"/>
  <c r="D10" i="111"/>
  <c r="C10" i="111"/>
  <c r="E9" i="111"/>
  <c r="E8" i="111"/>
  <c r="E7" i="111"/>
  <c r="E6" i="111"/>
  <c r="O8" i="109"/>
  <c r="N8" i="109"/>
  <c r="M8" i="109"/>
  <c r="I25" i="108"/>
  <c r="H25" i="108"/>
  <c r="G25" i="108"/>
  <c r="F25" i="108"/>
  <c r="E25" i="108"/>
  <c r="I24" i="108"/>
  <c r="H24" i="108"/>
  <c r="G24" i="108"/>
  <c r="F24" i="108"/>
  <c r="E24" i="108"/>
  <c r="J23" i="108"/>
  <c r="J22" i="108"/>
  <c r="J21" i="108"/>
  <c r="J20" i="108"/>
  <c r="J19" i="108"/>
  <c r="J18" i="108"/>
  <c r="J17" i="108"/>
  <c r="J16" i="108"/>
  <c r="J15" i="108"/>
  <c r="J14" i="108"/>
  <c r="J13" i="108"/>
  <c r="J12" i="108"/>
  <c r="J11" i="108"/>
  <c r="J10" i="108"/>
  <c r="J9" i="108"/>
  <c r="J8" i="108"/>
  <c r="J7" i="108"/>
  <c r="J6" i="108"/>
  <c r="D15" i="106"/>
  <c r="C15" i="106"/>
  <c r="E14" i="106"/>
  <c r="E13" i="106"/>
  <c r="E12" i="106"/>
  <c r="E11" i="106"/>
  <c r="E10" i="106"/>
  <c r="E9" i="106"/>
  <c r="E8" i="106"/>
  <c r="E7" i="106"/>
  <c r="E6" i="106"/>
  <c r="E15" i="106" s="1"/>
  <c r="D10" i="105"/>
  <c r="C10" i="105"/>
  <c r="E9" i="105"/>
  <c r="E8" i="105"/>
  <c r="E7" i="105"/>
  <c r="E6" i="105"/>
  <c r="D13" i="102"/>
  <c r="C13" i="102"/>
  <c r="E12" i="102"/>
  <c r="E11" i="102"/>
  <c r="E10" i="102"/>
  <c r="E9" i="102"/>
  <c r="E8" i="102"/>
  <c r="E7" i="102"/>
  <c r="E6" i="102"/>
  <c r="J25" i="108" l="1"/>
  <c r="I26" i="108"/>
  <c r="H26" i="108"/>
  <c r="G26" i="108"/>
  <c r="F26" i="108"/>
  <c r="E26" i="108"/>
  <c r="J24" i="108"/>
  <c r="E10" i="105"/>
  <c r="E10" i="111"/>
  <c r="F7" i="111" s="1"/>
  <c r="F7" i="106"/>
  <c r="F8" i="106"/>
  <c r="F9" i="106"/>
  <c r="F10" i="106"/>
  <c r="F11" i="106"/>
  <c r="F12" i="106"/>
  <c r="F13" i="106"/>
  <c r="F14" i="106"/>
  <c r="F6" i="106"/>
  <c r="E13" i="102"/>
  <c r="F10" i="102" s="1"/>
  <c r="J26" i="108" l="1"/>
  <c r="F8" i="111"/>
  <c r="F9" i="111"/>
  <c r="F6" i="111"/>
  <c r="F10" i="111" s="1"/>
  <c r="F15" i="106"/>
  <c r="F9" i="102"/>
  <c r="F12" i="102"/>
  <c r="F11" i="102"/>
  <c r="F8" i="102"/>
  <c r="F7" i="102"/>
  <c r="F6" i="102"/>
  <c r="F13" i="102" l="1"/>
  <c r="AF11" i="98" l="1"/>
  <c r="AE11" i="98"/>
  <c r="AH10" i="98"/>
  <c r="AG10" i="98"/>
  <c r="AH9" i="98"/>
  <c r="AG9" i="98"/>
  <c r="AH8" i="98"/>
  <c r="AG8" i="98"/>
  <c r="AH7" i="98"/>
  <c r="AG7" i="98"/>
  <c r="AH6" i="98"/>
  <c r="AG6" i="98"/>
  <c r="Y11" i="98"/>
  <c r="X11" i="98"/>
  <c r="AA10" i="98"/>
  <c r="Z10" i="98"/>
  <c r="AA9" i="98"/>
  <c r="Z9" i="98"/>
  <c r="AA8" i="98"/>
  <c r="Z8" i="98"/>
  <c r="AA7" i="98"/>
  <c r="Z7" i="98"/>
  <c r="AA6" i="98"/>
  <c r="Z6" i="98"/>
  <c r="AA11" i="98" l="1"/>
  <c r="AG11" i="98"/>
  <c r="AH11" i="98"/>
  <c r="Z11" i="98"/>
  <c r="T10" i="98"/>
  <c r="S10" i="98"/>
  <c r="T9" i="98"/>
  <c r="S9" i="98"/>
  <c r="T8" i="98"/>
  <c r="S8" i="98"/>
  <c r="T7" i="98"/>
  <c r="S7" i="98"/>
  <c r="T6" i="98"/>
  <c r="S6" i="98"/>
  <c r="W7" i="96" l="1"/>
  <c r="E9" i="95"/>
  <c r="Q7" i="96" l="1"/>
  <c r="E8" i="95"/>
  <c r="M9" i="91"/>
  <c r="O16" i="93" l="1"/>
  <c r="O15" i="93"/>
  <c r="O14" i="93"/>
  <c r="O13" i="93"/>
  <c r="O12" i="93"/>
  <c r="O11" i="93"/>
  <c r="O10" i="93"/>
  <c r="O9" i="93"/>
  <c r="O8" i="93"/>
  <c r="O7" i="93"/>
  <c r="O6" i="93"/>
  <c r="E8" i="96" l="1"/>
  <c r="E6" i="95"/>
  <c r="D16" i="93"/>
  <c r="C16" i="93"/>
  <c r="G15" i="93"/>
  <c r="E15" i="93"/>
  <c r="G14" i="93"/>
  <c r="E14" i="93"/>
  <c r="G13" i="93"/>
  <c r="E13" i="93"/>
  <c r="G12" i="93"/>
  <c r="E12" i="93"/>
  <c r="G11" i="93"/>
  <c r="E11" i="93"/>
  <c r="G10" i="93"/>
  <c r="E10" i="93"/>
  <c r="G9" i="93"/>
  <c r="E9" i="93"/>
  <c r="G8" i="93"/>
  <c r="E8" i="93"/>
  <c r="G7" i="93"/>
  <c r="E7" i="93"/>
  <c r="G6" i="93"/>
  <c r="E6" i="93"/>
  <c r="D9" i="92"/>
  <c r="E9" i="92" s="1"/>
  <c r="C9" i="92"/>
  <c r="E8" i="92"/>
  <c r="E7" i="92"/>
  <c r="E6" i="92"/>
  <c r="E5" i="92"/>
  <c r="C9" i="91"/>
  <c r="D7" i="91" s="1"/>
  <c r="E16" i="93" l="1"/>
  <c r="G16" i="93"/>
  <c r="N8" i="91"/>
  <c r="N7" i="91"/>
  <c r="D8" i="91"/>
  <c r="F8" i="93" l="1"/>
  <c r="F12" i="93"/>
  <c r="F11" i="93"/>
  <c r="F10" i="93"/>
  <c r="F13" i="93"/>
  <c r="F7" i="93"/>
  <c r="F14" i="93"/>
  <c r="F15" i="93"/>
  <c r="F9" i="93"/>
  <c r="F6" i="93"/>
  <c r="E17" i="90"/>
  <c r="D17" i="90"/>
  <c r="C17" i="90"/>
  <c r="E16" i="90"/>
  <c r="D16" i="90"/>
  <c r="C16" i="90"/>
  <c r="E15" i="90"/>
  <c r="D15" i="90"/>
  <c r="C15" i="90"/>
  <c r="E14" i="90"/>
  <c r="D14" i="90"/>
  <c r="C14" i="90"/>
  <c r="F16" i="93" l="1"/>
</calcChain>
</file>

<file path=xl/sharedStrings.xml><?xml version="1.0" encoding="utf-8"?>
<sst xmlns="http://schemas.openxmlformats.org/spreadsheetml/2006/main" count="2503" uniqueCount="632">
  <si>
    <t>الجدول</t>
  </si>
  <si>
    <r>
      <t xml:space="preserve">الرقم </t>
    </r>
    <r>
      <rPr>
        <b/>
        <sz val="9"/>
        <color theme="0"/>
        <rFont val="Arial"/>
        <family val="2"/>
      </rPr>
      <t>Number</t>
    </r>
  </si>
  <si>
    <t>Table</t>
  </si>
  <si>
    <t>General Education Indicators 2023/2024</t>
  </si>
  <si>
    <t>Higher Education Indicators, 2023/2024</t>
  </si>
  <si>
    <r>
      <t xml:space="preserve">عدد الطلاب في مراكز رعاية وتأهيل أصحاب الهمم في الدولة حسب النوع الاجتماعي والقطاع للعام الدراسي </t>
    </r>
    <r>
      <rPr>
        <b/>
        <sz val="9"/>
        <color theme="1"/>
        <rFont val="Arial"/>
        <family val="2"/>
      </rPr>
      <t>2023/2022</t>
    </r>
  </si>
  <si>
    <r>
      <t xml:space="preserve">عدد الطلاب في مراكز رعاية وتأهيل أصحاب الهمم حسب الفئة العمرية ونوع الإعاقة للعام الدراسي </t>
    </r>
    <r>
      <rPr>
        <b/>
        <sz val="9"/>
        <color theme="1"/>
        <rFont val="Arial"/>
        <family val="2"/>
      </rPr>
      <t>2023/2022</t>
    </r>
  </si>
  <si>
    <t>مصادر البيانات</t>
  </si>
  <si>
    <t>Sources</t>
  </si>
  <si>
    <t>الجهة</t>
  </si>
  <si>
    <t xml:space="preserve">المركز الاتحادي للتنافسية والاحصاء </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</si>
  <si>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</si>
  <si>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</si>
  <si>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</si>
  <si>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</si>
  <si>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</si>
  <si>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</si>
  <si>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</si>
  <si>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</si>
  <si>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</si>
  <si>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</si>
  <si>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</si>
  <si>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</si>
  <si>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</si>
  <si>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</si>
  <si>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بيانات سجلية وبيانات من مسوح</t>
  </si>
  <si>
    <t>Administrative Data and Survey Data</t>
  </si>
  <si>
    <t>Source type</t>
  </si>
  <si>
    <t>اسم المصدر</t>
  </si>
  <si>
    <t>Source name</t>
  </si>
  <si>
    <t>الدورية</t>
  </si>
  <si>
    <t>سنوية</t>
  </si>
  <si>
    <t>Annual</t>
  </si>
  <si>
    <t>Periodicity</t>
  </si>
  <si>
    <t>السنة (الفترة) المرجعية</t>
  </si>
  <si>
    <t>Reference period</t>
  </si>
  <si>
    <t>المجتمع المستهدف ونطاق البيانات</t>
  </si>
  <si>
    <t>Target Population and Data Coverage</t>
  </si>
  <si>
    <t>المجتمع المستهدف</t>
  </si>
  <si>
    <t>سكان دولة الإمارات العربية المتحدة</t>
  </si>
  <si>
    <t>UAE Population</t>
  </si>
  <si>
    <t>Target Population</t>
  </si>
  <si>
    <t>التغطية الجغرافية</t>
  </si>
  <si>
    <t>كافة إمارات الدولة</t>
  </si>
  <si>
    <t>United Arab Emirate</t>
  </si>
  <si>
    <t>Geographic Coverage</t>
  </si>
  <si>
    <t>التغطية القطاعية</t>
  </si>
  <si>
    <t>الإحصاءات السكانية والديموغرافية</t>
  </si>
  <si>
    <t>Population and Demography Statistics</t>
  </si>
  <si>
    <t>Sector Coverage</t>
  </si>
  <si>
    <t>المفاهيم الإحصائية المستخدمة</t>
  </si>
  <si>
    <t>Statistical Concepts</t>
  </si>
  <si>
    <t>متوسط سنوات الدراسة</t>
  </si>
  <si>
    <t>معدل معرفة القراءة والكتابة</t>
  </si>
  <si>
    <t>Literacy Rate</t>
  </si>
  <si>
    <r>
      <rPr>
        <b/>
        <sz val="10"/>
        <rFont val="Arial"/>
        <family val="2"/>
      </rPr>
      <t>المؤسسات التعليمية:</t>
    </r>
    <r>
      <rPr>
        <sz val="10"/>
        <rFont val="Arial"/>
        <family val="2"/>
      </rPr>
      <t xml:space="preserve"> هي الكيانات التي تقدم إما السلع الأساسية التعليمية أو السلع والخدمات الطرفية للأفراد والمؤسسات التعليمية الأخرى.</t>
    </r>
  </si>
  <si>
    <r>
      <rPr>
        <b/>
        <sz val="9"/>
        <color theme="1"/>
        <rFont val="Arial"/>
        <family val="2"/>
      </rPr>
      <t>Educational institutions: E</t>
    </r>
    <r>
      <rPr>
        <sz val="9"/>
        <color theme="1"/>
        <rFont val="Arial"/>
        <family val="2"/>
      </rPr>
      <t>ntities that provide either educational core or peripheral goods and services to individuals and other educational institutions.</t>
    </r>
  </si>
  <si>
    <r>
      <rPr>
        <b/>
        <sz val="10"/>
        <rFont val="Arial"/>
        <family val="2"/>
      </rPr>
      <t>مؤسسة عامة:</t>
    </r>
    <r>
      <rPr>
        <sz val="10"/>
        <rFont val="Arial"/>
        <family val="2"/>
      </rPr>
      <t xml:space="preserve"> هي المؤسسة التي يتم التحكم فيها وإدارتها بشكل مباشر من قبل هيئة أو وكالة تعليم عامة في البلد الذي توجد فيه، أو بواسطة وكالة حكومية مباشرة، أو من قبل هيئة إدارية (مجلس، لجنة، إلخ) ، يتم تعيين معظم أعضائها من قبل سلطة عامة في البلد الذي يقع فيه أو يتم انتخابها عن طريق الامتياز العام.</t>
    </r>
  </si>
  <si>
    <r>
      <rPr>
        <b/>
        <sz val="9"/>
        <color theme="1"/>
        <rFont val="Arial"/>
        <family val="2"/>
      </rPr>
      <t>A public institution:</t>
    </r>
    <r>
      <rPr>
        <sz val="9"/>
        <color theme="1"/>
        <rFont val="Arial"/>
        <family val="2"/>
      </rPr>
      <t xml:space="preserve"> is one that is controlled and managed directly by a public education authority or agency of the country where it is located or by a government agency directly or by a governing body (council, committee etc.), most of whose members are either appointed by a public authority of the country where it is located or elected by public franchise.</t>
    </r>
  </si>
  <si>
    <r>
      <rPr>
        <b/>
        <sz val="10"/>
        <rFont val="Arial"/>
        <family val="2"/>
      </rPr>
      <t>المؤسسة الخاصة:</t>
    </r>
    <r>
      <rPr>
        <sz val="10"/>
        <rFont val="Arial"/>
        <family val="2"/>
      </rPr>
      <t xml:space="preserve"> هي مؤسسة تتحكم فيها وتديرها منظمة غير حكومية (على سبيل المثال، كنيسة أو نقابة أو مؤسسة تجارية أو وكالة أجنبية أو دولية)، أو يتكون مجلس إدارتها في الغالب من أعضاء لم يتم اختيارهم من قبل وكالة عامة.</t>
    </r>
  </si>
  <si>
    <r>
      <rPr>
        <b/>
        <sz val="9"/>
        <color theme="1"/>
        <rFont val="Arial"/>
        <family val="2"/>
      </rPr>
      <t>A private institution</t>
    </r>
    <r>
      <rPr>
        <sz val="9"/>
        <color theme="1"/>
        <rFont val="Arial"/>
        <family val="2"/>
      </rPr>
      <t xml:space="preserve"> is one that is controlled and managed by a non-governmental organization (e.g. a church, a trade union or a business enterprise, foreign or international agency), or its governing board consists mostly of members who have not been selected by a public agency.</t>
    </r>
  </si>
  <si>
    <r>
      <rPr>
        <b/>
        <sz val="10"/>
        <rFont val="Arial"/>
        <family val="2"/>
      </rPr>
      <t>برامج التعليم العام:</t>
    </r>
    <r>
      <rPr>
        <sz val="10"/>
        <rFont val="Arial"/>
        <family val="2"/>
      </rPr>
      <t xml:space="preserve"> تصمم لانماء معارف المتعلمين ومهاراتهم وكفاءاتهم العامة والإلمام بالقراءة والحساب، وكثيرا ما يكون ذلك لإعداد المشاركين لمواصلة برامج تعليمية أكثر تقدما على المستوى نفسه أو على مستوى أعلى لإسكان ولإرساء الأسس للتعلُّم على مدى الحياة، وعادة ما تكون هذه البرامج في المدرسة أو الكلية.</t>
    </r>
  </si>
  <si>
    <r>
      <rPr>
        <b/>
        <sz val="9"/>
        <color theme="1"/>
        <rFont val="Arial"/>
        <family val="2"/>
      </rPr>
      <t>General education</t>
    </r>
    <r>
      <rPr>
        <sz val="9"/>
        <color theme="1"/>
        <rFont val="Arial"/>
        <family val="2"/>
      </rPr>
      <t xml:space="preserve"> </t>
    </r>
    <r>
      <rPr>
        <b/>
        <sz val="9"/>
        <color theme="1"/>
        <rFont val="Arial"/>
        <family val="2"/>
      </rPr>
      <t>programmes:</t>
    </r>
    <r>
      <rPr>
        <sz val="9"/>
        <color theme="1"/>
        <rFont val="Arial"/>
        <family val="2"/>
      </rPr>
      <t xml:space="preserve"> are designed to develop learners’ general knowledge, skills and competencies, as well as literacy and numeracy skills, often to prepare participants for more advanced education programmes at the same or higher ISCED levels and to lay the foundation for lifelong learning. These programmes are typically school- or college-based. </t>
    </r>
  </si>
  <si>
    <r>
      <rPr>
        <b/>
        <sz val="10"/>
        <rFont val="Arial"/>
        <family val="2"/>
      </rPr>
      <t>برامج التعليم</t>
    </r>
    <r>
      <rPr>
        <sz val="10"/>
        <rFont val="Arial"/>
        <family val="2"/>
      </rPr>
      <t xml:space="preserve"> </t>
    </r>
    <r>
      <rPr>
        <b/>
        <sz val="10"/>
        <rFont val="Arial"/>
        <family val="2"/>
      </rPr>
      <t>المهني:</t>
    </r>
    <r>
      <rPr>
        <sz val="10"/>
        <rFont val="Arial"/>
        <family val="2"/>
      </rPr>
      <t xml:space="preserve"> تصمم لاكتساب المتعلمون منها معارف ومهارات وكفاءات محددة خاصة بمهنة معينة أو عمل معين أو فئة من المهن أو الأعمال. ويمكن أن تتكون هذه البرامج من عناصر قائمة على العمل (مثل التلمذة المهنية وبرامج التعليم مزدوجة النظم). </t>
    </r>
  </si>
  <si>
    <r>
      <rPr>
        <b/>
        <sz val="9"/>
        <color theme="1"/>
        <rFont val="Arial"/>
        <family val="2"/>
      </rPr>
      <t>Vocational education</t>
    </r>
    <r>
      <rPr>
        <sz val="9"/>
        <color theme="1"/>
        <rFont val="Arial"/>
        <family val="2"/>
      </rPr>
      <t xml:space="preserve"> </t>
    </r>
    <r>
      <rPr>
        <b/>
        <sz val="9"/>
        <color theme="1"/>
        <rFont val="Arial"/>
        <family val="2"/>
      </rPr>
      <t xml:space="preserve">programmes: </t>
    </r>
    <r>
      <rPr>
        <sz val="9"/>
        <color theme="1"/>
        <rFont val="Arial"/>
        <family val="2"/>
      </rPr>
      <t xml:space="preserve">designed for learners to acquire the knowledge, skills and competencies specific to a particular occupation, trade, or class of occupations or trades. Such programmes may have work-based components (e.g. apprenticeships, dual-system education programmes). </t>
    </r>
  </si>
  <si>
    <r>
      <rPr>
        <b/>
        <sz val="10"/>
        <rFont val="Arial"/>
        <family val="2"/>
      </rPr>
      <t xml:space="preserve">الحلقة 1: </t>
    </r>
    <r>
      <rPr>
        <sz val="10"/>
        <rFont val="Arial"/>
        <family val="2"/>
      </rPr>
      <t>تتوافق مع التعليم الابتدائي (أو إسكد 1)، ويوفر التعليم الابتدائي أنشطة تعليمية مصممة عادةً لتزويد الطلاب بالمهارات الأساسية في القراءة والكتابة والرياضيات</t>
    </r>
  </si>
  <si>
    <r>
      <rPr>
        <b/>
        <sz val="9"/>
        <color theme="1"/>
        <rFont val="Arial"/>
        <family val="2"/>
      </rPr>
      <t xml:space="preserve">Cycle 1: </t>
    </r>
    <r>
      <rPr>
        <sz val="9"/>
        <color theme="1"/>
        <rFont val="Arial"/>
        <family val="2"/>
      </rPr>
      <t>correspond to primary education (or ISCED 1). Primary education provides learning and educational activities typically designed to provide students with fundamental skills in reading, writing and mathematics</t>
    </r>
  </si>
  <si>
    <r>
      <rPr>
        <b/>
        <sz val="10"/>
        <rFont val="Arial"/>
        <family val="2"/>
      </rPr>
      <t xml:space="preserve">الحلقة 2: </t>
    </r>
    <r>
      <rPr>
        <sz val="10"/>
        <rFont val="Arial"/>
        <family val="2"/>
      </rPr>
      <t>تشير إلى المرحلة الإعدادية من المرحلة الثانوية التي تساوي إسكد 2، والبرامج على مستوى إسكد 2 ، أو تعليم "المرحلة الإعدادية"، مصممة بشكل نموذجي للبناء على عمليات التدريس والتعلم الأساسية التي تبدأ في مستوى إسكد 1.</t>
    </r>
  </si>
  <si>
    <r>
      <rPr>
        <b/>
        <sz val="9"/>
        <color theme="1"/>
        <rFont val="Arial"/>
        <family val="2"/>
      </rPr>
      <t xml:space="preserve">Cycle 2 : </t>
    </r>
    <r>
      <rPr>
        <sz val="9"/>
        <color theme="1"/>
        <rFont val="Arial"/>
        <family val="2"/>
      </rPr>
      <t>refers to Lower secondary an dit's equal to ISCED 2. Programmes at ISCED level 2, or ‘lower secondary’ education, are typically designed to build upon the fundamental teaching and learning processes which begin at ISCED level 1.</t>
    </r>
  </si>
  <si>
    <r>
      <rPr>
        <b/>
        <sz val="10"/>
        <rFont val="Arial"/>
        <family val="2"/>
      </rPr>
      <t>الثانوي:</t>
    </r>
    <r>
      <rPr>
        <sz val="10"/>
        <rFont val="Arial"/>
        <family val="2"/>
      </rPr>
      <t xml:space="preserve"> تشير هذه المرحلة إلى الثانوية العليا (أو إسكد 3)، وعادةً ما يتم تصميم البرامج في مستوى إسكد 3، أو التعليم "الثانوي" لإكمال التعليم الثانوي استعدادًا للتعليم العالي، أو لتوفير المهارات ذات الصلة بالتوظيف، أو كليهما، وتقدم البرامج في هذا المستوى للطلاب تعليمًا أكثر تنوعًا وتخصصًا وعمقًا من برامج التعليم الثانوي الأولى (مستوى إسكد 2).</t>
    </r>
  </si>
  <si>
    <r>
      <rPr>
        <b/>
        <sz val="9"/>
        <color theme="1"/>
        <rFont val="Arial"/>
        <family val="2"/>
      </rPr>
      <t xml:space="preserve">Secondary: </t>
    </r>
    <r>
      <rPr>
        <sz val="9"/>
        <color theme="1"/>
        <rFont val="Arial"/>
        <family val="2"/>
      </rPr>
      <t xml:space="preserve">refers to upper secondary (or ISCED3). Programmes at ISCED level 3, or ‘upper secondary’ education, are typically designed to complete secondary education in preparation for tertiary education, or to provide skills relevant to employment, or both. Programmes at this level offer students more varied, specialised and in-depth instruction than programmes at lower secondary education (ISCED level 2). </t>
    </r>
  </si>
  <si>
    <r>
      <rPr>
        <b/>
        <sz val="10"/>
        <rFont val="Arial"/>
        <family val="2"/>
      </rPr>
      <t>التعليم ما بعد الثانوي غير العالي مستوى (إسكد 4)</t>
    </r>
    <r>
      <rPr>
        <sz val="10"/>
        <rFont val="Arial"/>
        <family val="2"/>
      </rPr>
      <t xml:space="preserve">. يوفر تجارب التعلُّم بالاستناد الى التعليم الثانوي، و يُعد الطلاب لدخول سوق العمل وكذلك التعليم العالي. </t>
    </r>
  </si>
  <si>
    <r>
      <rPr>
        <b/>
        <sz val="9"/>
        <color theme="1"/>
        <rFont val="Arial"/>
        <family val="2"/>
      </rPr>
      <t>Post-secondary non-tertiary education:</t>
    </r>
    <r>
      <rPr>
        <sz val="9"/>
        <color theme="1"/>
        <rFont val="Arial"/>
        <family val="2"/>
      </rPr>
      <t xml:space="preserve"> (ISCED level 4) provides learning experiences building on secondary education, preparing for labour market entry as well as tertiary education.</t>
    </r>
  </si>
  <si>
    <r>
      <rPr>
        <b/>
        <sz val="10"/>
        <rFont val="Arial"/>
        <family val="2"/>
      </rPr>
      <t>التسجيل:</t>
    </r>
    <r>
      <rPr>
        <sz val="10"/>
        <rFont val="Arial"/>
        <family val="2"/>
      </rPr>
      <t xml:space="preserve"> الأفراد المسجلون رسميًا في برنامج تعليمي معين، أو مرحلة من وحداته، بغض النظر عن العمر</t>
    </r>
  </si>
  <si>
    <r>
      <rPr>
        <b/>
        <sz val="9"/>
        <color theme="1"/>
        <rFont val="Arial"/>
        <family val="2"/>
      </rPr>
      <t>Enrolment</t>
    </r>
    <r>
      <rPr>
        <sz val="9"/>
        <color theme="1"/>
        <rFont val="Arial"/>
        <family val="2"/>
      </rPr>
      <t>: individuals officially registered in a given educational programme, or stage of module thereof, regardless of age.</t>
    </r>
  </si>
  <si>
    <r>
      <rPr>
        <b/>
        <sz val="10"/>
        <rFont val="Arial"/>
        <family val="2"/>
      </rPr>
      <t>نسبة الالتحاق الإجمالية:</t>
    </r>
    <r>
      <rPr>
        <sz val="10"/>
        <rFont val="Arial"/>
        <family val="2"/>
      </rPr>
      <t xml:space="preserve"> عدد الطلاب الملتحقين بمستوى تعليمي معين، بغض النظر عن العمر، معبرًا عنه بنسبة مئوية من السكان في سن المدرسة الرسمية المقابلة لنفس المستوى التعليمي.</t>
    </r>
  </si>
  <si>
    <r>
      <rPr>
        <b/>
        <sz val="9"/>
        <color theme="1"/>
        <rFont val="Arial"/>
        <family val="2"/>
      </rPr>
      <t>Gross enrolment ratio</t>
    </r>
    <r>
      <rPr>
        <sz val="9"/>
        <color theme="1"/>
        <rFont val="Arial"/>
        <family val="2"/>
      </rPr>
      <t>: number of student enrolled in a given level of education, regardless of age, expressed as a percenatge of th eofficial school age population corresponding to the same level of education.</t>
    </r>
  </si>
  <si>
    <r>
      <rPr>
        <b/>
        <sz val="10"/>
        <rFont val="Arial"/>
        <family val="2"/>
      </rPr>
      <t>الطلاب المسجلون:</t>
    </r>
    <r>
      <rPr>
        <sz val="10"/>
        <rFont val="Arial"/>
        <family val="2"/>
      </rPr>
      <t xml:space="preserve"> عدد الطلاب الذين يدرسون في برنامج تعليمي معين في الفترة المرجعية للمسح.</t>
    </r>
  </si>
  <si>
    <r>
      <rPr>
        <b/>
        <sz val="9"/>
        <color theme="1"/>
        <rFont val="Arial"/>
        <family val="2"/>
      </rPr>
      <t xml:space="preserve">Enrolled Students: </t>
    </r>
    <r>
      <rPr>
        <sz val="9"/>
        <color theme="1"/>
        <rFont val="Arial"/>
        <family val="2"/>
      </rPr>
      <t>The count of students studying in a given education programme in the reference period of the survey.</t>
    </r>
  </si>
  <si>
    <r>
      <rPr>
        <b/>
        <sz val="10"/>
        <color rgb="FF202124"/>
        <rFont val="Arial"/>
        <family val="2"/>
      </rPr>
      <t>مستويات التعليم:</t>
    </r>
    <r>
      <rPr>
        <sz val="10"/>
        <color rgb="FF202124"/>
        <rFont val="Arial"/>
        <family val="2"/>
      </rPr>
      <t xml:space="preserve"> هي مجموعة مرتبة من برامج التعليم المجمعة فيما يتعلق بتدرجات خبرات التعلم، بالإضافة إلى المعرفة والمهارات والكفاءات التي تم تصميم كل برنامج لنقلها.</t>
    </r>
  </si>
  <si>
    <r>
      <rPr>
        <b/>
        <sz val="9"/>
        <color theme="1"/>
        <rFont val="Arial"/>
        <family val="2"/>
      </rPr>
      <t>Levels of education:</t>
    </r>
    <r>
      <rPr>
        <sz val="9"/>
        <color theme="1"/>
        <rFont val="Arial"/>
        <family val="2"/>
      </rPr>
      <t xml:space="preserve"> Ordered set grouping education programmes in relation to gradations of learning experiences, as well as the knowledge, skills and competencies which each programme is designed to impart.</t>
    </r>
  </si>
  <si>
    <r>
      <rPr>
        <b/>
        <sz val="10"/>
        <rFont val="Arial"/>
        <family val="2"/>
      </rPr>
      <t>الصف:</t>
    </r>
    <r>
      <rPr>
        <sz val="10"/>
        <rFont val="Arial"/>
        <family val="2"/>
      </rPr>
      <t xml:space="preserve"> هو في العادة مرحلة محددة من تلقي التعليم الأولي أثناء سنة دراسية، وغالباً ما يكون الطلاب في ذات الصف من أعمار مماثلة، وهذا أيضا ما يشار إليه "بالصف"، أو "الفوج" أو "السنة"</t>
    </r>
  </si>
  <si>
    <r>
      <rPr>
        <b/>
        <sz val="9"/>
        <color theme="1"/>
        <rFont val="Arial"/>
        <family val="2"/>
      </rPr>
      <t>A grade:</t>
    </r>
    <r>
      <rPr>
        <sz val="9"/>
        <color theme="1"/>
        <rFont val="Arial"/>
        <family val="2"/>
      </rPr>
      <t xml:space="preserve"> A specific stage of instruction in initial education usually covered during an academic year.</t>
    </r>
  </si>
  <si>
    <r>
      <rPr>
        <b/>
        <sz val="10"/>
        <rFont val="Arial"/>
        <family val="2"/>
      </rPr>
      <t>متوسط ​​العمر المتوقع للمدرسة</t>
    </r>
    <r>
      <rPr>
        <sz val="10"/>
        <rFont val="Arial"/>
        <family val="2"/>
      </rPr>
      <t>: عدد السنوات التي لا يجوز لأي شخص في سن الالتحاق بالمدرسة أن يقضيها ضمن المستوى التعليمي المحدد</t>
    </r>
  </si>
  <si>
    <r>
      <rPr>
        <b/>
        <sz val="9"/>
        <color theme="1"/>
        <rFont val="Arial"/>
        <family val="2"/>
      </rPr>
      <t>School life expectancy</t>
    </r>
    <r>
      <rPr>
        <sz val="9"/>
        <color theme="1"/>
        <rFont val="Arial"/>
        <family val="2"/>
      </rPr>
      <t xml:space="preserve">: Number of years a person of school entrance age can except to spend within the specified level of education </t>
    </r>
  </si>
  <si>
    <r>
      <rPr>
        <b/>
        <sz val="10"/>
        <rFont val="Arial"/>
        <family val="2"/>
      </rPr>
      <t>المدرس المؤهل:</t>
    </r>
    <r>
      <rPr>
        <sz val="10"/>
        <rFont val="Arial"/>
        <family val="2"/>
      </rPr>
      <t xml:space="preserve"> هو الذي يتمتع بالحد الأدنى من المؤهلات الأكاديمية المطلوبة للتدريس على مستوى معين من التعليم في بلد معين، وفي العادة تكون تلك المؤهلات متصلة بالموضوع أو المواضيع التي تُدرس</t>
    </r>
  </si>
  <si>
    <r>
      <rPr>
        <b/>
        <sz val="9"/>
        <color theme="1"/>
        <rFont val="Arial"/>
        <family val="2"/>
      </rPr>
      <t>A qualified teacher:</t>
    </r>
    <r>
      <rPr>
        <sz val="9"/>
        <color theme="1"/>
        <rFont val="Arial"/>
        <family val="2"/>
      </rPr>
      <t xml:space="preserve"> is one who has the minimum academic qualifications necessary to teach at a specific level of education in a given country. This is usually related to the subject(s) they teach.</t>
    </r>
  </si>
  <si>
    <r>
      <rPr>
        <b/>
        <sz val="10"/>
        <rFont val="Arial"/>
        <family val="2"/>
      </rPr>
      <t>المدرس المدرب:</t>
    </r>
    <r>
      <rPr>
        <sz val="10"/>
        <rFont val="Arial"/>
        <family val="2"/>
      </rPr>
      <t xml:space="preserve"> هو الذي استوفى على الأقل الحد الأدنى من متطلبات التدريب المنظم قبل الخدمة أو أثناءها، لتدريس مستوى تعليمي محدد وفق السياسة أو القانون الوطني ذات الصلة.</t>
    </r>
  </si>
  <si>
    <r>
      <rPr>
        <b/>
        <sz val="9"/>
        <color theme="1"/>
        <rFont val="Arial"/>
        <family val="2"/>
      </rPr>
      <t>A trained teacher:</t>
    </r>
    <r>
      <rPr>
        <sz val="9"/>
        <color theme="1"/>
        <rFont val="Arial"/>
        <family val="2"/>
      </rPr>
      <t xml:space="preserve"> is one who has fulfilled at least the minimum organized teacher-training requirements (pre-service or in-service) to teach a specific level of education according to the relevant national policy or law.</t>
    </r>
  </si>
  <si>
    <r>
      <rPr>
        <b/>
        <sz val="10"/>
        <rFont val="Arial"/>
        <family val="2"/>
      </rPr>
      <t xml:space="preserve">المؤسسات التعليمية: </t>
    </r>
    <r>
      <rPr>
        <sz val="10"/>
        <rFont val="Arial"/>
        <family val="2"/>
      </rPr>
      <t>هي الكيانات التي تقدم إما السلع الأساسية التعليمية أو السلع والخدمات الطرفية للأفراد والمؤسسات التعليمية الأخرى.</t>
    </r>
  </si>
  <si>
    <r>
      <rPr>
        <b/>
        <sz val="9"/>
        <color theme="1"/>
        <rFont val="Arial"/>
        <family val="2"/>
      </rPr>
      <t xml:space="preserve">Educational institutions: </t>
    </r>
    <r>
      <rPr>
        <sz val="9"/>
        <color theme="1"/>
        <rFont val="Arial"/>
        <family val="2"/>
      </rPr>
      <t>Entities that provide either educational core or peripheral goods and services to individuals and other educational institutions.</t>
    </r>
  </si>
  <si>
    <r>
      <t>ا</t>
    </r>
    <r>
      <rPr>
        <b/>
        <sz val="10"/>
        <rFont val="Arial"/>
        <family val="2"/>
      </rPr>
      <t xml:space="preserve">لتعليم العالي مستويات إسكد (5 الى 8): </t>
    </r>
    <r>
      <rPr>
        <sz val="10"/>
        <rFont val="Arial"/>
        <family val="2"/>
      </rPr>
      <t>يُبنى هذا التعليم على أسس التعليم الثانوي، ويوفر أنشطة تعلم في مجالات متخصصة من التعليم، ويهدف الى تعلُّم على مستوى أعلى من التعقيد والتخصص. ويشمل التعليم العالي ما يعرف عادة بالتعليم الأكاديمي، ولكنه يشمل أيضا التعليم المهنى أو الفني المتقدم</t>
    </r>
  </si>
  <si>
    <r>
      <rPr>
        <b/>
        <sz val="9"/>
        <color theme="1"/>
        <rFont val="Arial"/>
        <family val="2"/>
      </rPr>
      <t>Tertiary education (ISCED levels 5 to 8):</t>
    </r>
    <r>
      <rPr>
        <sz val="9"/>
        <color theme="1"/>
        <rFont val="Arial"/>
        <family val="2"/>
      </rPr>
      <t xml:space="preserve"> builds on secondary education, providing learning activities in specialised fields of education. It aims at learning at a high level of complexity and specialisation. Tertiary education includes what is commonly understood as academic education but also includes advanced vocational or professional education.</t>
    </r>
  </si>
  <si>
    <r>
      <rPr>
        <b/>
        <sz val="10"/>
        <rFont val="Arial"/>
        <family val="2"/>
      </rPr>
      <t>الطلاب الدوليون:</t>
    </r>
    <r>
      <rPr>
        <sz val="10"/>
        <rFont val="Arial"/>
        <family val="2"/>
      </rPr>
      <t xml:space="preserve"> هم الأشخاص الذين يعبرون الحدود الدولية بين بلدين مختلفين للمشاركة بالأنشطة التعليمية في بلد المقصد. ويختلف بلد المقصد عن البلد الأصلي للطالب.</t>
    </r>
  </si>
  <si>
    <r>
      <rPr>
        <b/>
        <sz val="9"/>
        <color theme="1"/>
        <rFont val="Arial"/>
        <family val="2"/>
      </rPr>
      <t>Internationally mobile students:</t>
    </r>
    <r>
      <rPr>
        <sz val="9"/>
        <color theme="1"/>
        <rFont val="Arial"/>
        <family val="2"/>
      </rPr>
      <t xml:space="preserve"> are individuals who have physically crossed an international border between two countries with the objective to participate in educational activities in the country of destination, where the country of destination of a given student is different from their country of origin.</t>
    </r>
  </si>
  <si>
    <r>
      <rPr>
        <b/>
        <sz val="10"/>
        <rFont val="Arial"/>
        <family val="2"/>
      </rPr>
      <t>الخريج</t>
    </r>
    <r>
      <rPr>
        <sz val="10"/>
        <rFont val="Arial"/>
        <family val="2"/>
      </rPr>
      <t xml:space="preserve"> هو الشخص الذي أتم برنامجاً تعليمياً بنجاح خلال السنة الدراسية أو الأكاديمية المرجعية</t>
    </r>
  </si>
  <si>
    <r>
      <rPr>
        <b/>
        <sz val="9"/>
        <color theme="1"/>
        <rFont val="Arial"/>
        <family val="2"/>
      </rPr>
      <t>A graduate:</t>
    </r>
    <r>
      <rPr>
        <sz val="9"/>
        <color theme="1"/>
        <rFont val="Arial"/>
        <family val="2"/>
      </rPr>
      <t xml:space="preserve"> is a person who, during the reference school or academic year, has successfully completed an education programme</t>
    </r>
  </si>
  <si>
    <r>
      <rPr>
        <b/>
        <sz val="10"/>
        <rFont val="Arial"/>
        <family val="2"/>
      </rPr>
      <t>مجال التعليم:</t>
    </r>
    <r>
      <rPr>
        <sz val="10"/>
        <rFont val="Arial"/>
        <family val="2"/>
      </rPr>
      <t xml:space="preserve"> هو الميدان الواسع أو الفرع أو نطاق المحتوى الذي يشمله برنامج تعليمي، أو مقرر أو وحدة تعليمية، وتتم الإشارة إليه في الغالب كـ "موضوع" أو "فرع من المعارف"، وكذلك يمكن الإشارة إليه كـ "مجال دراسة".</t>
    </r>
  </si>
  <si>
    <r>
      <rPr>
        <b/>
        <sz val="9"/>
        <color theme="1"/>
        <rFont val="Arial"/>
        <family val="2"/>
      </rPr>
      <t>A field of education:</t>
    </r>
    <r>
      <rPr>
        <sz val="9"/>
        <color theme="1"/>
        <rFont val="Arial"/>
        <family val="2"/>
      </rPr>
      <t xml:space="preserve"> is the broad domain, branch or area of content covered by an education programme, course or module. Often referred to as a ‘subject’ or ‘discipline’. This may also be referred to as ‘field of study’.</t>
    </r>
  </si>
  <si>
    <t>التصانيف الإحصائية المستخدمة</t>
  </si>
  <si>
    <t xml:space="preserve">Statistical Classifications </t>
  </si>
  <si>
    <t>ISCED</t>
  </si>
  <si>
    <t>المستوى التعليمي</t>
  </si>
  <si>
    <r>
      <t xml:space="preserve">Male </t>
    </r>
    <r>
      <rPr>
        <b/>
        <sz val="10"/>
        <color theme="0"/>
        <rFont val="Arial"/>
        <family val="2"/>
      </rPr>
      <t>الذكور</t>
    </r>
    <r>
      <rPr>
        <b/>
        <sz val="9"/>
        <color theme="0"/>
        <rFont val="Arial"/>
        <family val="2"/>
      </rPr>
      <t xml:space="preserve">  </t>
    </r>
  </si>
  <si>
    <r>
      <t xml:space="preserve">Total  </t>
    </r>
    <r>
      <rPr>
        <b/>
        <sz val="10"/>
        <color theme="0"/>
        <rFont val="Arial"/>
        <family val="2"/>
      </rPr>
      <t>المجموع</t>
    </r>
  </si>
  <si>
    <t>Level of Education</t>
  </si>
  <si>
    <r>
      <t xml:space="preserve">Males </t>
    </r>
    <r>
      <rPr>
        <b/>
        <sz val="10"/>
        <color theme="0"/>
        <rFont val="Arial"/>
        <family val="2"/>
      </rPr>
      <t>الذكور</t>
    </r>
    <r>
      <rPr>
        <b/>
        <sz val="9"/>
        <color theme="0"/>
        <rFont val="Arial"/>
        <family val="2"/>
      </rPr>
      <t xml:space="preserve">  </t>
    </r>
  </si>
  <si>
    <t>العدد</t>
  </si>
  <si>
    <t>(%)</t>
  </si>
  <si>
    <r>
      <rPr>
        <b/>
        <sz val="8"/>
        <color theme="0"/>
        <rFont val="Arial"/>
        <family val="2"/>
      </rPr>
      <t>Number</t>
    </r>
    <r>
      <rPr>
        <b/>
        <sz val="9"/>
        <color theme="0"/>
        <rFont val="Arial"/>
        <family val="2"/>
      </rPr>
      <t xml:space="preserve"> </t>
    </r>
  </si>
  <si>
    <t>Number</t>
  </si>
  <si>
    <t xml:space="preserve">Number </t>
  </si>
  <si>
    <t>حضانة أطفال</t>
  </si>
  <si>
    <t xml:space="preserve">   Nursery</t>
  </si>
  <si>
    <t xml:space="preserve">رياض أطفال </t>
  </si>
  <si>
    <t>Kindergarten</t>
  </si>
  <si>
    <t>الحلقة الأولى</t>
  </si>
  <si>
    <t>Cycle 1</t>
  </si>
  <si>
    <t>الحلقة الثانية</t>
  </si>
  <si>
    <t>Cycle 2</t>
  </si>
  <si>
    <t>المرحلة الثانوية</t>
  </si>
  <si>
    <t xml:space="preserve">Secondary </t>
  </si>
  <si>
    <t>ما بعد الثانوي (غيرعالي) - مهني</t>
  </si>
  <si>
    <t xml:space="preserve">Post-Secondary (Non-Tertiary) - Vocational </t>
  </si>
  <si>
    <t>ما بعد الثانوي (غيرعالي)</t>
  </si>
  <si>
    <t>مهني</t>
  </si>
  <si>
    <t>Vocational</t>
  </si>
  <si>
    <t xml:space="preserve">Post-Secondary Non-Tertiary </t>
  </si>
  <si>
    <t xml:space="preserve">المجموع </t>
  </si>
  <si>
    <t xml:space="preserve">Total </t>
  </si>
  <si>
    <t xml:space="preserve"> المصـدر: المركز الاتحادي للتنافسية والإحصاء</t>
  </si>
  <si>
    <t>Source: Federal Competitiveness and Statistics Centre</t>
  </si>
  <si>
    <t xml:space="preserve"> المصـدر: المركز الاتحادي للتنافسية والاحصاء</t>
  </si>
  <si>
    <t xml:space="preserve">
  ذكور
 </t>
  </si>
  <si>
    <t xml:space="preserve">الإناث </t>
  </si>
  <si>
    <t>المجموع</t>
  </si>
  <si>
    <t xml:space="preserve">الإناث لكل 100 ذكر </t>
  </si>
  <si>
    <t>Level Of Education</t>
  </si>
  <si>
    <t>Male</t>
  </si>
  <si>
    <t>Female</t>
  </si>
  <si>
    <t>Total</t>
  </si>
  <si>
    <t>Females per 100 Males</t>
  </si>
  <si>
    <t>Nursery</t>
  </si>
  <si>
    <t>الحلقة أولى</t>
  </si>
  <si>
    <t>Secondary</t>
  </si>
  <si>
    <t xml:space="preserve">Post Secondary Non-Tertiary </t>
  </si>
  <si>
    <t>Source: Federal Competitveness and Statistics Centre</t>
  </si>
  <si>
    <t xml:space="preserve"> المصــدر: المركز الاتحادي للتنافسية والاحصاء</t>
  </si>
  <si>
    <r>
      <rPr>
        <b/>
        <sz val="10"/>
        <color theme="0"/>
        <rFont val="Arial"/>
        <family val="2"/>
      </rPr>
      <t>المعلمون المؤهلون والمدربون</t>
    </r>
    <r>
      <rPr>
        <b/>
        <sz val="9"/>
        <color theme="0"/>
        <rFont val="Arial"/>
        <family val="2"/>
      </rPr>
      <t xml:space="preserve">
Qualified and Trained Teachers</t>
    </r>
  </si>
  <si>
    <r>
      <rPr>
        <b/>
        <sz val="10"/>
        <color theme="0"/>
        <rFont val="Arial"/>
        <family val="2"/>
      </rPr>
      <t>الذكور</t>
    </r>
    <r>
      <rPr>
        <b/>
        <sz val="9"/>
        <color theme="0"/>
        <rFont val="Arial"/>
        <family val="2"/>
      </rPr>
      <t xml:space="preserve">
</t>
    </r>
    <r>
      <rPr>
        <b/>
        <sz val="8"/>
        <color theme="0"/>
        <rFont val="Arial"/>
        <family val="2"/>
      </rPr>
      <t>Male</t>
    </r>
  </si>
  <si>
    <r>
      <rPr>
        <b/>
        <sz val="10"/>
        <color theme="0"/>
        <rFont val="Arial"/>
        <family val="2"/>
      </rPr>
      <t>المجموع</t>
    </r>
    <r>
      <rPr>
        <b/>
        <sz val="9"/>
        <color theme="0"/>
        <rFont val="Arial"/>
        <family val="2"/>
      </rPr>
      <t xml:space="preserve">
</t>
    </r>
    <r>
      <rPr>
        <b/>
        <sz val="8"/>
        <color theme="0"/>
        <rFont val="Arial"/>
        <family val="2"/>
      </rPr>
      <t>Total</t>
    </r>
    <r>
      <rPr>
        <b/>
        <sz val="9"/>
        <color theme="0"/>
        <rFont val="Arial"/>
        <family val="2"/>
      </rPr>
      <t xml:space="preserve"> </t>
    </r>
  </si>
  <si>
    <t>العدد
Number</t>
  </si>
  <si>
    <t>Post Secondary (Non-Tertiary) - Vocational</t>
  </si>
  <si>
    <t>Post Secondary Non-Tertiary</t>
  </si>
  <si>
    <t xml:space="preserve"> المصـــــــدر: المركز الاتحادي للتنافسية والاحصاء</t>
  </si>
  <si>
    <t>Source : Federal Competitiveness and Statistics Centre</t>
  </si>
  <si>
    <t xml:space="preserve">  ذكور</t>
  </si>
  <si>
    <t>إناث</t>
  </si>
  <si>
    <t xml:space="preserve">Male </t>
  </si>
  <si>
    <t>متوسط المدة الزمنية المتوقعة للدراسة</t>
  </si>
  <si>
    <t xml:space="preserve">School Life Expectancy </t>
  </si>
  <si>
    <t>متوسط المدة الزمنية المتوقعة للدراسة
الابتدائي إلى التعليم العالي (السنوات)</t>
  </si>
  <si>
    <t>متوسط المدة الزمنية المتوقعة للدراسة
إلى الحلقة أولى (السنوات)</t>
  </si>
  <si>
    <t>متوسط المدة الزمنية المتوقعة للدراسة 
إلى المرحلة الثانوية (السنوات)</t>
  </si>
  <si>
    <t xml:space="preserve">المعدل الإجمالي للالتحاق في الحلقة الأولى </t>
  </si>
  <si>
    <t>Gross Enrolment Ratio Cycle 1</t>
  </si>
  <si>
    <t>متوسط المدة الزمنية المتوقعة للدراسة
إلى التعليم ما بعد الثانوي (غير التعليم العالي) (السنوات)</t>
  </si>
  <si>
    <t xml:space="preserve">المعدل الإجمالي للالتحاق في الحلقة الثانية </t>
  </si>
  <si>
    <t>Gross Enrolment Ratio Cycle 2</t>
  </si>
  <si>
    <t>المعدل الإجمالي للالتحاق في المرحلة الثانوية</t>
  </si>
  <si>
    <t xml:space="preserve">Gross Enrolment Ratio Secondary </t>
  </si>
  <si>
    <t>المعدل الإجمالي للالتحاق في المرحلة التعليمية ما بعد الثانوي
(غير التعليم العالي)</t>
  </si>
  <si>
    <t>Gross Enrolment Ratio Post Secondary
(Non-Tertiary)</t>
  </si>
  <si>
    <t>صافي معدل الالتحاق بالتعليم الحلقة الأولى</t>
  </si>
  <si>
    <t xml:space="preserve"> Net Enrolment Rate Cycle 1</t>
  </si>
  <si>
    <t>صافي معدل الالتحاق بالتعليم الحلقة الثانية</t>
  </si>
  <si>
    <t>…</t>
  </si>
  <si>
    <t xml:space="preserve"> Net Enrolment Rate Cycle 2</t>
  </si>
  <si>
    <t xml:space="preserve"> صافي معدل الالتحاق بالتعليم للمرحلة الثانوية</t>
  </si>
  <si>
    <t xml:space="preserve"> Net Enrolment Rate Secondary </t>
  </si>
  <si>
    <t>صافي معدل  الالتحاق  بالتعليم الحلقة الأولى</t>
  </si>
  <si>
    <t xml:space="preserve">نسبة المعلمين المؤهلين والمدربين </t>
  </si>
  <si>
    <t>Pupil-Qualified and Trained Teachers Ratio</t>
  </si>
  <si>
    <t>صافي معدل  الالتحاق  بالتعليم الحلقة الثانية</t>
  </si>
  <si>
    <t>نسبة المعلمين المؤهلين والمدربين
(معلم واحد لعدد طلاب) / رياض أطفال</t>
  </si>
  <si>
    <t xml:space="preserve"> صافي معدل صافي الالتحاق  بالتعليم للمرحلة الثانوية</t>
  </si>
  <si>
    <t>نسبة المعلمين المؤهلين والمدربين
(معلم واحد لعدد طلاب) / الحلقة أولى</t>
  </si>
  <si>
    <t>نسبة المعلمين المؤهلين والمدربين
(معلم واحد لعدد طلاب) للحلقة الثانية والمرحلة الثانوية</t>
  </si>
  <si>
    <t>نسبة المعلمين المؤهلين والمدربين (معلم واحد لعدد طلاب) / رياض أطفال</t>
  </si>
  <si>
    <t>نسبة المعلمين المؤهلين والمدربين (معلم واحد لعدد طلاب) / الحلقة أولى</t>
  </si>
  <si>
    <t>... غير متوفر</t>
  </si>
  <si>
    <t>… Not Available</t>
  </si>
  <si>
    <t>نسبة المعلمين المؤهلين والمدربين (معلم واحد لعدد طلاب) / المرحلة الثانوية</t>
  </si>
  <si>
    <t>نسبة المعلمين المؤهلين والمدربين
(معلم واحد لعدد طلاب) / المرحلة الثانوية</t>
  </si>
  <si>
    <t>... بيانات غير متوفرة</t>
  </si>
  <si>
    <t>… Not available data</t>
  </si>
  <si>
    <t>النوع الاجتماعي</t>
  </si>
  <si>
    <r>
      <t xml:space="preserve">Students   </t>
    </r>
    <r>
      <rPr>
        <b/>
        <sz val="10"/>
        <color theme="0"/>
        <rFont val="Arial"/>
        <family val="2"/>
      </rPr>
      <t>الطلاب</t>
    </r>
  </si>
  <si>
    <t>Gender</t>
  </si>
  <si>
    <t>عدد</t>
  </si>
  <si>
    <t xml:space="preserve">النسبة </t>
  </si>
  <si>
    <t xml:space="preserve"> (%) </t>
  </si>
  <si>
    <t>ذكور</t>
  </si>
  <si>
    <t>Males</t>
  </si>
  <si>
    <t>Females</t>
  </si>
  <si>
    <r>
      <t xml:space="preserve">ذكــور
</t>
    </r>
    <r>
      <rPr>
        <b/>
        <sz val="9"/>
        <color theme="0"/>
        <rFont val="Arial"/>
        <family val="2"/>
      </rPr>
      <t>Male</t>
    </r>
  </si>
  <si>
    <r>
      <t xml:space="preserve">المجموع
</t>
    </r>
    <r>
      <rPr>
        <b/>
        <sz val="9"/>
        <color theme="0"/>
        <rFont val="Arial"/>
        <family val="2"/>
      </rPr>
      <t xml:space="preserve"> Total</t>
    </r>
  </si>
  <si>
    <t>التعليم العالي قصير الأمد</t>
  </si>
  <si>
    <t xml:space="preserve">Short Cycle Tertiary Education </t>
  </si>
  <si>
    <t>البكالوريوس أو ما يعادلها</t>
  </si>
  <si>
    <t xml:space="preserve">Bachelor's Degree or equivalent </t>
  </si>
  <si>
    <t xml:space="preserve">Bachelor's Degree or Equivalent </t>
  </si>
  <si>
    <t>ماجستير أو ما يعادلها</t>
  </si>
  <si>
    <t>Master's or Equivalent</t>
  </si>
  <si>
    <t>دكتوراه أو ما يعادلها</t>
  </si>
  <si>
    <t>PHD's or Equivalent</t>
  </si>
  <si>
    <t xml:space="preserve">   المصدر: المركز الاتحادي للتنافسية والاحصاء</t>
  </si>
  <si>
    <t>التخصصات</t>
  </si>
  <si>
    <t>الطلبة الخريجين</t>
  </si>
  <si>
    <t>Graduated Students</t>
  </si>
  <si>
    <t xml:space="preserve">الإناث لكل 100 ذكر
Females per 100 Males </t>
  </si>
  <si>
    <t>Fields</t>
  </si>
  <si>
    <r>
      <t xml:space="preserve">ذكــور
 </t>
    </r>
    <r>
      <rPr>
        <b/>
        <sz val="9"/>
        <color theme="0"/>
        <rFont val="Arial"/>
        <family val="2"/>
      </rPr>
      <t>Male</t>
    </r>
    <r>
      <rPr>
        <b/>
        <sz val="10"/>
        <color theme="0"/>
        <rFont val="Arial"/>
        <family val="2"/>
      </rPr>
      <t>s</t>
    </r>
  </si>
  <si>
    <r>
      <t>النسبة</t>
    </r>
    <r>
      <rPr>
        <b/>
        <sz val="8"/>
        <color theme="0"/>
        <rFont val="Arial"/>
        <family val="2"/>
      </rPr>
      <t xml:space="preserve"> </t>
    </r>
    <r>
      <rPr>
        <b/>
        <sz val="10"/>
        <color theme="0"/>
        <rFont val="Arial"/>
        <family val="2"/>
      </rPr>
      <t xml:space="preserve">
</t>
    </r>
    <r>
      <rPr>
        <b/>
        <sz val="8"/>
        <color theme="0"/>
        <rFont val="Arial"/>
        <family val="2"/>
      </rPr>
      <t xml:space="preserve"> (%) </t>
    </r>
  </si>
  <si>
    <r>
      <t xml:space="preserve">ذكــور
 </t>
    </r>
    <r>
      <rPr>
        <b/>
        <sz val="9"/>
        <color theme="0"/>
        <rFont val="Arial"/>
        <family val="2"/>
      </rPr>
      <t>Male</t>
    </r>
  </si>
  <si>
    <t>التعليم</t>
  </si>
  <si>
    <t>Education</t>
  </si>
  <si>
    <t>الفنون الجميلة والإنسانيات</t>
  </si>
  <si>
    <t>Arts and Humanities</t>
  </si>
  <si>
    <r>
      <t xml:space="preserve">العلوم الاجتماعية والصحافة </t>
    </r>
    <r>
      <rPr>
        <b/>
        <sz val="10"/>
        <color rgb="FFFF0000"/>
        <rFont val="Arial"/>
        <family val="2"/>
      </rPr>
      <t>والمعلومات</t>
    </r>
  </si>
  <si>
    <t>Social Sciences, Journalism and Information</t>
  </si>
  <si>
    <r>
      <t xml:space="preserve">العلوم الإدارية </t>
    </r>
    <r>
      <rPr>
        <b/>
        <sz val="10"/>
        <color rgb="FFFF0000"/>
        <rFont val="Arial"/>
        <family val="2"/>
      </rPr>
      <t>والشريعة</t>
    </r>
    <r>
      <rPr>
        <b/>
        <sz val="10"/>
        <rFont val="Arial"/>
        <family val="2"/>
      </rPr>
      <t xml:space="preserve"> والقانون</t>
    </r>
  </si>
  <si>
    <t>Business, Administration and Law</t>
  </si>
  <si>
    <t>العلوم الطبيعية، الرياضيات والإحصاء</t>
  </si>
  <si>
    <t>Natural Sciences, Mathematics and Statistics</t>
  </si>
  <si>
    <t>نظم المعلومات والاتصال والتكنلوجيا</t>
  </si>
  <si>
    <t>Information and Communication Technologies</t>
  </si>
  <si>
    <t>الهندسة، الصناعة والبناء</t>
  </si>
  <si>
    <t>Engineering, Manufacturing and Construction</t>
  </si>
  <si>
    <t>علوم البيئة والزراعة والبيطرية</t>
  </si>
  <si>
    <t>Agriculture, Forestry, Fisheries and Veterinary</t>
  </si>
  <si>
    <t>الصحة والخدمات الاجتماعية</t>
  </si>
  <si>
    <t>Health and Welfare</t>
  </si>
  <si>
    <t>الخدمات</t>
  </si>
  <si>
    <t>Services</t>
  </si>
  <si>
    <r>
      <t xml:space="preserve">المجموع 
</t>
    </r>
    <r>
      <rPr>
        <b/>
        <sz val="9"/>
        <color theme="0"/>
        <rFont val="Arial"/>
        <family val="2"/>
      </rPr>
      <t>Total</t>
    </r>
  </si>
  <si>
    <t>2024/2023</t>
  </si>
  <si>
    <t>2023/2022</t>
  </si>
  <si>
    <t>2022/2021</t>
  </si>
  <si>
    <t>2021/2020</t>
  </si>
  <si>
    <t>2020/2019</t>
  </si>
  <si>
    <t>المصدر: المركز الاتحادي للتنافسية والاحصاء</t>
  </si>
  <si>
    <r>
      <t xml:space="preserve">النوع الاجتماعي
</t>
    </r>
    <r>
      <rPr>
        <b/>
        <sz val="9"/>
        <color theme="0"/>
        <rFont val="Arial"/>
        <family val="2"/>
      </rPr>
      <t>Gender</t>
    </r>
  </si>
  <si>
    <r>
      <t xml:space="preserve">ذكور  
</t>
    </r>
    <r>
      <rPr>
        <b/>
        <sz val="9"/>
        <color theme="0"/>
        <rFont val="Arial"/>
        <family val="2"/>
      </rPr>
      <t>Males</t>
    </r>
  </si>
  <si>
    <t>المؤشر</t>
  </si>
  <si>
    <t>Indicator</t>
  </si>
  <si>
    <t xml:space="preserve">Males </t>
  </si>
  <si>
    <t xml:space="preserve">متوسط المدة الزمنية المتوقعة للدراسة (بالسنوات)
من الابتدائي إلى التعليم العالي </t>
  </si>
  <si>
    <t>متوسط المدة الزمنية المتوقعة للدراسة (بالسنوات)
التعليم العالي</t>
  </si>
  <si>
    <t>متوسط المدة الزمنية المتوقعة للدراسة 
التعليم العالي (السنوات)</t>
  </si>
  <si>
    <t>إجمالي عدد الطلبة في مؤسسات التعليم العالي</t>
  </si>
  <si>
    <t>Total Students Higher Education Institutions</t>
  </si>
  <si>
    <t>معدل الالتحاق بالتعليم الإجمالي
في التعليم العالي (%)</t>
  </si>
  <si>
    <t>Gross Enrolment Ratio 
in Tertiary (%)</t>
  </si>
  <si>
    <t>معدل الإلتحاق  بالتعليم  الإجمالي
من الابتدائي إلى التعليم العالي</t>
  </si>
  <si>
    <t>Gross Enrolment Ratio 
Primary to Tertiary (%)</t>
  </si>
  <si>
    <t>معدل الالتحاق بالتعليم الإجمالي
الابتدائي إلى التعليم العالي (%)</t>
  </si>
  <si>
    <t>عدد الطلاب الدوليين الوافدين إلى داخل دولة الإمارات (التعليم العالي)</t>
  </si>
  <si>
    <t>Total Inbound Internationally Mobile Students (Higher Education)</t>
  </si>
  <si>
    <t>عدد الطلبة الدوليين الوافدين إلى داخل الدولة
(التعليم العالي)</t>
  </si>
  <si>
    <t>International Inbound Mobile Student
(Higher Education)</t>
  </si>
  <si>
    <t>معدل انتقال طلبة التعليم إلى داخل الدولة (%)</t>
  </si>
  <si>
    <t>….</t>
  </si>
  <si>
    <t xml:space="preserve">Inbound Mobility Rate (%) </t>
  </si>
  <si>
    <t>...</t>
  </si>
  <si>
    <t xml:space="preserve">  Mean Years of Schooling</t>
  </si>
  <si>
    <r>
      <t xml:space="preserve">معدل معرفة القراءة والكتابة بين الشباب
</t>
    </r>
    <r>
      <rPr>
        <sz val="10"/>
        <rFont val="Arial"/>
        <family val="2"/>
      </rPr>
      <t xml:space="preserve">(السكان </t>
    </r>
    <r>
      <rPr>
        <sz val="9"/>
        <rFont val="Arial"/>
        <family val="2"/>
      </rPr>
      <t>15-24</t>
    </r>
    <r>
      <rPr>
        <sz val="10"/>
        <rFont val="Arial"/>
        <family val="2"/>
      </rPr>
      <t xml:space="preserve"> سنة)</t>
    </r>
  </si>
  <si>
    <r>
      <t xml:space="preserve">Youth Literacy Rate
</t>
    </r>
    <r>
      <rPr>
        <sz val="9"/>
        <rFont val="Arial"/>
        <family val="2"/>
      </rPr>
      <t>(Population 15-24 Years)</t>
    </r>
  </si>
  <si>
    <r>
      <t xml:space="preserve">معدل معرفة القراءة والكتابة بين الشباب
</t>
    </r>
    <r>
      <rPr>
        <sz val="10"/>
        <rFont val="Arial"/>
        <family val="2"/>
      </rPr>
      <t>(السكان 15-24 سنة)</t>
    </r>
  </si>
  <si>
    <r>
      <t xml:space="preserve">معدل الإلمام بالقراءة والكتابة للبالغين
</t>
    </r>
    <r>
      <rPr>
        <sz val="10"/>
        <rFont val="Arial"/>
        <family val="2"/>
      </rPr>
      <t xml:space="preserve">(السكان </t>
    </r>
    <r>
      <rPr>
        <sz val="9"/>
        <rFont val="Arial"/>
        <family val="2"/>
      </rPr>
      <t>15+</t>
    </r>
    <r>
      <rPr>
        <sz val="10"/>
        <rFont val="Arial"/>
        <family val="2"/>
      </rPr>
      <t xml:space="preserve"> سنة)</t>
    </r>
  </si>
  <si>
    <r>
      <t xml:space="preserve">Adult Literacy Rate
</t>
    </r>
    <r>
      <rPr>
        <sz val="9"/>
        <color theme="1"/>
        <rFont val="Arial"/>
        <family val="2"/>
      </rPr>
      <t>(Population 15+ Years)</t>
    </r>
  </si>
  <si>
    <r>
      <t xml:space="preserve">معدل الإلمام بالقراءة والكتابة للبالغين
</t>
    </r>
    <r>
      <rPr>
        <sz val="10"/>
        <rFont val="Arial"/>
        <family val="2"/>
      </rPr>
      <t>(السكان 15+ سنة)</t>
    </r>
  </si>
  <si>
    <r>
      <t xml:space="preserve">معدل معرفة القراءة والكتابة
</t>
    </r>
    <r>
      <rPr>
        <sz val="10"/>
        <rFont val="Arial"/>
        <family val="2"/>
      </rPr>
      <t xml:space="preserve">(السكان </t>
    </r>
    <r>
      <rPr>
        <sz val="9"/>
        <rFont val="Arial"/>
        <family val="2"/>
      </rPr>
      <t>25-64</t>
    </r>
    <r>
      <rPr>
        <sz val="10"/>
        <rFont val="Arial"/>
        <family val="2"/>
      </rPr>
      <t xml:space="preserve"> سنة)</t>
    </r>
  </si>
  <si>
    <r>
      <t xml:space="preserve">Literacy Rate
</t>
    </r>
    <r>
      <rPr>
        <sz val="9"/>
        <rFont val="Arial"/>
        <family val="2"/>
      </rPr>
      <t>(Population 25-64 Years)</t>
    </r>
  </si>
  <si>
    <r>
      <t xml:space="preserve">معدل معرفة القراءة والكتابة
</t>
    </r>
    <r>
      <rPr>
        <sz val="10"/>
        <rFont val="Arial"/>
        <family val="2"/>
      </rPr>
      <t>(السكان 25-64 سنة)</t>
    </r>
  </si>
  <si>
    <r>
      <t xml:space="preserve">معدل الإلمام بالقراءة والكتابة لكبار السن
</t>
    </r>
    <r>
      <rPr>
        <sz val="10"/>
        <rFont val="Arial"/>
        <family val="2"/>
      </rPr>
      <t xml:space="preserve">(السكان </t>
    </r>
    <r>
      <rPr>
        <sz val="9"/>
        <rFont val="Arial"/>
        <family val="2"/>
      </rPr>
      <t>65</t>
    </r>
    <r>
      <rPr>
        <sz val="10"/>
        <rFont val="Arial"/>
        <family val="2"/>
      </rPr>
      <t>+ سنة)</t>
    </r>
  </si>
  <si>
    <r>
      <t xml:space="preserve">Elderly Literacy Rate
</t>
    </r>
    <r>
      <rPr>
        <sz val="9"/>
        <rFont val="Arial"/>
        <family val="2"/>
      </rPr>
      <t>(Population 65+ Years)</t>
    </r>
  </si>
  <si>
    <r>
      <t xml:space="preserve">معدل الإلمام بالقراءة والكتابة لكبار السن
</t>
    </r>
    <r>
      <rPr>
        <sz val="10"/>
        <rFont val="Arial"/>
        <family val="2"/>
      </rPr>
      <t>(السكان 65+ سنة)</t>
    </r>
  </si>
  <si>
    <t>معدل الأمية</t>
  </si>
  <si>
    <t>Illiteracy Rate</t>
  </si>
  <si>
    <r>
      <t xml:space="preserve">معدل الأمية بين الشباب
</t>
    </r>
    <r>
      <rPr>
        <sz val="10"/>
        <rFont val="Arial"/>
        <family val="2"/>
      </rPr>
      <t>(</t>
    </r>
    <r>
      <rPr>
        <sz val="9"/>
        <rFont val="Arial"/>
        <family val="2"/>
      </rPr>
      <t>15-24</t>
    </r>
    <r>
      <rPr>
        <sz val="10"/>
        <rFont val="Arial"/>
        <family val="2"/>
      </rPr>
      <t xml:space="preserve"> سنة)</t>
    </r>
  </si>
  <si>
    <r>
      <t xml:space="preserve">Youth Illiteracy Rate
</t>
    </r>
    <r>
      <rPr>
        <sz val="9"/>
        <rFont val="Arial"/>
        <family val="2"/>
      </rPr>
      <t>(Population 15-24 Years)</t>
    </r>
  </si>
  <si>
    <r>
      <t xml:space="preserve">معدل الأمية بين الشباب
</t>
    </r>
    <r>
      <rPr>
        <sz val="10"/>
        <rFont val="Arial"/>
        <family val="2"/>
      </rPr>
      <t>(24-15 سنة)</t>
    </r>
  </si>
  <si>
    <r>
      <t xml:space="preserve">معدل الأمية بين البالغين
</t>
    </r>
    <r>
      <rPr>
        <sz val="10"/>
        <rFont val="Arial"/>
        <family val="2"/>
      </rPr>
      <t>(السكان 15+ سنة)</t>
    </r>
  </si>
  <si>
    <r>
      <t xml:space="preserve">Adult Illiteracy Rate
</t>
    </r>
    <r>
      <rPr>
        <sz val="9"/>
        <color theme="1"/>
        <rFont val="Arial"/>
        <family val="2"/>
      </rPr>
      <t>(Population 15+ Years)</t>
    </r>
  </si>
  <si>
    <r>
      <t xml:space="preserve">معدل الأمية
</t>
    </r>
    <r>
      <rPr>
        <sz val="10"/>
        <rFont val="Arial"/>
        <family val="2"/>
      </rPr>
      <t xml:space="preserve">(السكان </t>
    </r>
    <r>
      <rPr>
        <sz val="9"/>
        <rFont val="Arial"/>
        <family val="2"/>
      </rPr>
      <t>25-64</t>
    </r>
    <r>
      <rPr>
        <sz val="10"/>
        <rFont val="Arial"/>
        <family val="2"/>
      </rPr>
      <t xml:space="preserve"> سنة)</t>
    </r>
  </si>
  <si>
    <r>
      <t xml:space="preserve">Illiteracy Rate
</t>
    </r>
    <r>
      <rPr>
        <sz val="9"/>
        <rFont val="Arial"/>
        <family val="2"/>
      </rPr>
      <t>(Population 25-64 Years)</t>
    </r>
  </si>
  <si>
    <r>
      <t xml:space="preserve">معدل الأمية
</t>
    </r>
    <r>
      <rPr>
        <sz val="10"/>
        <rFont val="Arial"/>
        <family val="2"/>
      </rPr>
      <t>(السكان 25-64 سنة)</t>
    </r>
  </si>
  <si>
    <r>
      <t xml:space="preserve">معدل الأمية بين كبار السن
</t>
    </r>
    <r>
      <rPr>
        <sz val="10"/>
        <rFont val="Arial"/>
        <family val="2"/>
      </rPr>
      <t>(السكان 65 + سنة)</t>
    </r>
  </si>
  <si>
    <r>
      <t xml:space="preserve">Elderly Illiteracy Rate
</t>
    </r>
    <r>
      <rPr>
        <sz val="9"/>
        <rFont val="Arial"/>
        <family val="2"/>
      </rPr>
      <t>(Population 65+ Years)</t>
    </r>
  </si>
  <si>
    <t>ملاحظة: بيانات 2020 غير متوفرة</t>
  </si>
  <si>
    <t>Note: 2020 data is not available</t>
  </si>
  <si>
    <t>القطاع</t>
  </si>
  <si>
    <t>الإجمالي</t>
  </si>
  <si>
    <t>Sector</t>
  </si>
  <si>
    <t>الإمارة</t>
  </si>
  <si>
    <t>Emirate</t>
  </si>
  <si>
    <t>أبوظبي</t>
  </si>
  <si>
    <t>Abu Dhabi</t>
  </si>
  <si>
    <t>دبي</t>
  </si>
  <si>
    <t>Dubai</t>
  </si>
  <si>
    <t>الشارقة</t>
  </si>
  <si>
    <t>Sharjah</t>
  </si>
  <si>
    <t>عجمان</t>
  </si>
  <si>
    <t>Ajman</t>
  </si>
  <si>
    <t>ام القيوين</t>
  </si>
  <si>
    <t>Umm Al Quwain</t>
  </si>
  <si>
    <t>رأس الخيمة</t>
  </si>
  <si>
    <t>Ras Al Khaimah</t>
  </si>
  <si>
    <t>الفجيرة</t>
  </si>
  <si>
    <t>Fujairah</t>
  </si>
  <si>
    <t xml:space="preserve">المصـــدر : وزارة تنمية المجتمع </t>
  </si>
  <si>
    <t>Source : Ministry of Community Development</t>
  </si>
  <si>
    <t xml:space="preserve">  النوع</t>
  </si>
  <si>
    <t>%</t>
  </si>
  <si>
    <t xml:space="preserve"> Gender</t>
  </si>
  <si>
    <t>النوع</t>
  </si>
  <si>
    <t xml:space="preserve">                        Gender
   Emirate</t>
  </si>
  <si>
    <t xml:space="preserve">                  النوع الاجتماعي
     الإمارة</t>
  </si>
  <si>
    <t>حكومي اتحادي</t>
  </si>
  <si>
    <t>Federal Government</t>
  </si>
  <si>
    <t>حكومي محلي</t>
  </si>
  <si>
    <t>Local Government</t>
  </si>
  <si>
    <t>شبه حكومي محلي</t>
  </si>
  <si>
    <t xml:space="preserve">Semi-Government </t>
  </si>
  <si>
    <t>شبه حكومي</t>
  </si>
  <si>
    <t>قطاع خاص</t>
  </si>
  <si>
    <t>Private Sector</t>
  </si>
  <si>
    <t>االنوع</t>
  </si>
  <si>
    <t>Semi-Government</t>
  </si>
  <si>
    <t xml:space="preserve">Gender           </t>
  </si>
  <si>
    <t xml:space="preserve">   Gender      </t>
  </si>
  <si>
    <t>نوع الإعاقة</t>
  </si>
  <si>
    <t>Type of Disability</t>
  </si>
  <si>
    <t>Intellectual Disability</t>
  </si>
  <si>
    <t>متلازمة داون</t>
  </si>
  <si>
    <t>Down Syndrome</t>
  </si>
  <si>
    <t>Intellectual</t>
  </si>
  <si>
    <t>Intellectual:</t>
  </si>
  <si>
    <t>التوحد</t>
  </si>
  <si>
    <t>Autism</t>
  </si>
  <si>
    <t>أخرى</t>
  </si>
  <si>
    <t>Others</t>
  </si>
  <si>
    <t>Hearing Disability</t>
  </si>
  <si>
    <t>Physical Disability</t>
  </si>
  <si>
    <t>Visual Disability</t>
  </si>
  <si>
    <t>متعدد الإعاقة</t>
  </si>
  <si>
    <t>تأخر بالنمو</t>
  </si>
  <si>
    <t>Developmental Delay</t>
  </si>
  <si>
    <t>صعوبات التعلم</t>
  </si>
  <si>
    <t>Learning Difficulties</t>
  </si>
  <si>
    <t>Developmental delay</t>
  </si>
  <si>
    <t>اضطراب التواصل</t>
  </si>
  <si>
    <t>Communication Disorder</t>
  </si>
  <si>
    <t>اضطراب في النمو العصبي (النشاط الزائد)</t>
  </si>
  <si>
    <t>Neurodevelopmental Disorder (ADHD)</t>
  </si>
  <si>
    <t>إعاقة تواصل</t>
  </si>
  <si>
    <t xml:space="preserve">نوع الإعاقة </t>
  </si>
  <si>
    <r>
      <t xml:space="preserve">الفئة العمرية (بالسنوات)
</t>
    </r>
    <r>
      <rPr>
        <b/>
        <sz val="9"/>
        <color theme="0"/>
        <rFont val="Arial"/>
        <family val="2"/>
      </rPr>
      <t>Age Group (in Years)</t>
    </r>
  </si>
  <si>
    <r>
      <t xml:space="preserve">الاجمالي
</t>
    </r>
    <r>
      <rPr>
        <b/>
        <sz val="9"/>
        <color theme="0"/>
        <rFont val="Arial"/>
        <family val="2"/>
      </rPr>
      <t>Total</t>
    </r>
  </si>
  <si>
    <t xml:space="preserve">البيان </t>
  </si>
  <si>
    <t>10-6</t>
  </si>
  <si>
    <t>15-11</t>
  </si>
  <si>
    <t>20-16</t>
  </si>
  <si>
    <t>Item</t>
  </si>
  <si>
    <t xml:space="preserve">5 سنوات فأقل </t>
  </si>
  <si>
    <t>6 ــ 10</t>
  </si>
  <si>
    <t>11 ــ 15</t>
  </si>
  <si>
    <t xml:space="preserve">16 ــ 20 </t>
  </si>
  <si>
    <t>21 سنة فأكثر</t>
  </si>
  <si>
    <t>المجموع
Total</t>
  </si>
  <si>
    <t xml:space="preserve">متلازمة داون
</t>
  </si>
  <si>
    <t xml:space="preserve">
ذكور
</t>
  </si>
  <si>
    <t xml:space="preserve">
Down Syndrome</t>
  </si>
  <si>
    <t xml:space="preserve">
Intellectual</t>
  </si>
  <si>
    <t>5 years and Less</t>
  </si>
  <si>
    <t>21 years and More</t>
  </si>
  <si>
    <t xml:space="preserve">أخرى </t>
  </si>
  <si>
    <t xml:space="preserve"> Others</t>
  </si>
  <si>
    <t xml:space="preserve">التوحد
</t>
  </si>
  <si>
    <t xml:space="preserve">
Autism</t>
  </si>
  <si>
    <t xml:space="preserve">
Hearing Disability</t>
  </si>
  <si>
    <t>Multiple Disabilities</t>
  </si>
  <si>
    <t xml:space="preserve">تأخر بالنمو </t>
  </si>
  <si>
    <t xml:space="preserve">تأخر بالنمو 
 </t>
  </si>
  <si>
    <t>العام الدراسي Academic Year</t>
  </si>
  <si>
    <t>2010/2009</t>
  </si>
  <si>
    <t>2011/2010</t>
  </si>
  <si>
    <t>2012/2011</t>
  </si>
  <si>
    <t>2013/2012</t>
  </si>
  <si>
    <t>2014/2013</t>
  </si>
  <si>
    <t>2015/2014</t>
  </si>
  <si>
    <t>2016/2015</t>
  </si>
  <si>
    <t>2017/2016</t>
  </si>
  <si>
    <t>2018/2017</t>
  </si>
  <si>
    <t>2019/2018</t>
  </si>
  <si>
    <t xml:space="preserve">القطاع </t>
  </si>
  <si>
    <t xml:space="preserve">شبه حكومي </t>
  </si>
  <si>
    <r>
      <t xml:space="preserve">عدد الطلبة في مؤسسات التعليم العام حسب المستوى التعليمي والنوع الاجتماعي </t>
    </r>
    <r>
      <rPr>
        <b/>
        <sz val="9"/>
        <color rgb="FF000000"/>
        <rFont val="Arial"/>
        <family val="2"/>
      </rPr>
      <t>2023/2022</t>
    </r>
  </si>
  <si>
    <t xml:space="preserve"> Number of Students in General Education Institutions by Level of Education and Gender, 2022/2023</t>
  </si>
  <si>
    <r>
      <t xml:space="preserve">عدد الطلبة في مؤسسات التعليم العام حسب المستوى التعليمي والنوع الاجتماعي </t>
    </r>
    <r>
      <rPr>
        <b/>
        <sz val="9"/>
        <color rgb="FF000000"/>
        <rFont val="Arial"/>
        <family val="2"/>
      </rPr>
      <t>2022/2021</t>
    </r>
  </si>
  <si>
    <t>Number of Students in General Education Institutions by Level of Education and Gender, 2021/2022</t>
  </si>
  <si>
    <r>
      <t xml:space="preserve">عدد الطلبة في مؤسسات التعليم العام حسب المستوى التعليمي والنوع الاجتماعي </t>
    </r>
    <r>
      <rPr>
        <b/>
        <sz val="9"/>
        <color rgb="FF000000"/>
        <rFont val="Arial"/>
        <family val="2"/>
      </rPr>
      <t>2021/2020</t>
    </r>
  </si>
  <si>
    <t>Number of Students in General Education Institutions by Level of Education and Gender, 2020/2021</t>
  </si>
  <si>
    <r>
      <t xml:space="preserve">عدد الطلبة في مؤسسات التعليم العام حسب المستوى التعليمي والنوع الاجتماعي </t>
    </r>
    <r>
      <rPr>
        <b/>
        <sz val="9"/>
        <color rgb="FF000000"/>
        <rFont val="Arial"/>
        <family val="2"/>
      </rPr>
      <t>2020/2019</t>
    </r>
    <r>
      <rPr>
        <b/>
        <sz val="10"/>
        <color indexed="8"/>
        <rFont val="Arial"/>
        <family val="2"/>
      </rPr>
      <t xml:space="preserve"> </t>
    </r>
  </si>
  <si>
    <t>Number of Students in General Education Institutions by Level of Education and Gender, 2019/2020</t>
  </si>
  <si>
    <t>Number and Ratio of Female to Male Students in General Education Institutions by Level of Education and Gender, 2022/2023</t>
  </si>
  <si>
    <t>Number and Ratio of Female to Male Students in General Education Institutions by Level of Education and Gender, 2021/2022</t>
  </si>
  <si>
    <t>Number and Ratio of Female to Male Students in General Education Institutions by Level of Education and Gender, 2020/2021</t>
  </si>
  <si>
    <t>Number and Ratio of Female to Male Students in General Education Institutions by Level of Education and Gender, 2019/2020</t>
  </si>
  <si>
    <t xml:space="preserve"> Number of Qualified and Trained Teachers in General Education Institutions by Teaching Level of Education and Gender, 2022/2023</t>
  </si>
  <si>
    <t>Number of Qualified and Trained Teachers in General Education Institutions by Teaching Level of Education and Gender, 2021/2022</t>
  </si>
  <si>
    <t>Number of Qualified and Trained Teachers in General Education Institutions by Teaching Level of Education and Gender, 2020/2021</t>
  </si>
  <si>
    <t>Number of Qualified and Trained Teachers in General Education Institutions by Teaching Level of Education and Gender, 2019/2020</t>
  </si>
  <si>
    <r>
      <t xml:space="preserve"> مؤشرات التعليم العام </t>
    </r>
    <r>
      <rPr>
        <b/>
        <sz val="9"/>
        <rFont val="Arial"/>
        <family val="2"/>
      </rPr>
      <t>2023/2022</t>
    </r>
  </si>
  <si>
    <t>General Education Indicators, 2022/2023</t>
  </si>
  <si>
    <t>General Education Indicators, 2021/2022</t>
  </si>
  <si>
    <r>
      <t xml:space="preserve"> مؤشرات التعليم العام </t>
    </r>
    <r>
      <rPr>
        <b/>
        <sz val="9"/>
        <rFont val="Arial"/>
        <family val="2"/>
      </rPr>
      <t>2022/2021</t>
    </r>
  </si>
  <si>
    <r>
      <t xml:space="preserve">مؤشرات التعليم العام </t>
    </r>
    <r>
      <rPr>
        <b/>
        <sz val="9"/>
        <rFont val="Arial"/>
        <family val="2"/>
      </rPr>
      <t>2021/2020</t>
    </r>
  </si>
  <si>
    <t>General Education Indicators, 2020/2021</t>
  </si>
  <si>
    <r>
      <t xml:space="preserve"> مؤشرات التعليم العام </t>
    </r>
    <r>
      <rPr>
        <b/>
        <sz val="9"/>
        <rFont val="Arial"/>
        <family val="2"/>
      </rPr>
      <t>2020/2019</t>
    </r>
    <r>
      <rPr>
        <b/>
        <sz val="10"/>
        <rFont val="Arial"/>
        <family val="2"/>
      </rPr>
      <t xml:space="preserve"> </t>
    </r>
  </si>
  <si>
    <t>General Education Indicators, 2019/2020</t>
  </si>
  <si>
    <r>
      <t xml:space="preserve">عدد الطلبة في مؤسسات التعليم العالي حسب النوع الاجتماعي </t>
    </r>
    <r>
      <rPr>
        <b/>
        <sz val="9"/>
        <color rgb="FF000000"/>
        <rFont val="Arial"/>
        <family val="2"/>
      </rPr>
      <t>2024/2023</t>
    </r>
  </si>
  <si>
    <r>
      <t xml:space="preserve">عدد الطلبة في مؤسسات التعليم العالي حسب النوع الاجتماعي </t>
    </r>
    <r>
      <rPr>
        <b/>
        <sz val="9"/>
        <color rgb="FF000000"/>
        <rFont val="Arial"/>
        <family val="2"/>
      </rPr>
      <t>2023/2022</t>
    </r>
  </si>
  <si>
    <t>Number of Students in Higher Education Institutions by Gender, 2022/2023</t>
  </si>
  <si>
    <r>
      <t xml:space="preserve">عدد الطلبة في مؤسسات التعليم العالي حسب النوع الاجتماعي </t>
    </r>
    <r>
      <rPr>
        <b/>
        <sz val="9"/>
        <color rgb="FF000000"/>
        <rFont val="Arial"/>
        <family val="2"/>
      </rPr>
      <t>2022/2021</t>
    </r>
  </si>
  <si>
    <t>Number of Students in Higher Education Institutions by Gender, 2021/2022</t>
  </si>
  <si>
    <r>
      <t xml:space="preserve"> عدد الطلبة في مؤسسات التعليم العالي حسب النوع الاجتماعي </t>
    </r>
    <r>
      <rPr>
        <b/>
        <sz val="9"/>
        <color rgb="FF000000"/>
        <rFont val="Arial"/>
        <family val="2"/>
      </rPr>
      <t>2021/2020</t>
    </r>
  </si>
  <si>
    <t>Number of Students in Higher Education Institutions by Gender, 2020/2021</t>
  </si>
  <si>
    <r>
      <t xml:space="preserve">عدد الطلبة في مؤسسات التعليم العالي حسب النوع الاجتماعي </t>
    </r>
    <r>
      <rPr>
        <b/>
        <sz val="9"/>
        <color rgb="FF000000"/>
        <rFont val="Arial"/>
        <family val="2"/>
      </rPr>
      <t>2020/2019</t>
    </r>
  </si>
  <si>
    <t>Number of Students in Higher Education Institutions by Gender, 2019/2020</t>
  </si>
  <si>
    <t xml:space="preserve"> Number of Students in Higher Education Institutions by Level of Education and Gender, 2022/2023</t>
  </si>
  <si>
    <r>
      <t xml:space="preserve"> عدد الطلبة في مؤسسات التعليم العالي حسب المستوى التعليمي والنوع الاجتماعي </t>
    </r>
    <r>
      <rPr>
        <b/>
        <sz val="9"/>
        <rFont val="Arial"/>
        <family val="2"/>
      </rPr>
      <t>2023/2022</t>
    </r>
  </si>
  <si>
    <r>
      <t xml:space="preserve">عدد الطلبة في مؤسسات التعليم العالي حسب المستوى التعليمي والنوع الاجتماعي </t>
    </r>
    <r>
      <rPr>
        <b/>
        <sz val="9"/>
        <rFont val="Arial"/>
        <family val="2"/>
      </rPr>
      <t>2022/2021</t>
    </r>
  </si>
  <si>
    <t xml:space="preserve"> Number of Students in Higher Education Institutions by Level of Education and Gender, 2021/2022</t>
  </si>
  <si>
    <r>
      <t xml:space="preserve">عدد الطلبة في مؤسسات التعليم العالي حسب المستوى التعليمي والنوع الاجتماعي </t>
    </r>
    <r>
      <rPr>
        <b/>
        <sz val="9"/>
        <rFont val="Arial"/>
        <family val="2"/>
      </rPr>
      <t>2021/2020</t>
    </r>
  </si>
  <si>
    <t xml:space="preserve"> Number of Students in Higher Education Institutions by Level of Education and Gender, 2020/2021</t>
  </si>
  <si>
    <t>عدد الطلبة في مؤسسات التعليم العالي حسب المستوى التعليمي والنوع الاجتماعي 2020/2019</t>
  </si>
  <si>
    <t>Number of Students in Higher Education Institutions by Level of Education and Gender, 2019/2020</t>
  </si>
  <si>
    <t>Number of New Graduates from Higher Education Institutions by Field and Gender, 2019/2020</t>
  </si>
  <si>
    <r>
      <t xml:space="preserve">عدد الخريجين الجدد بالتعليم العالي حسب التخصص والنوع الاجتماعي </t>
    </r>
    <r>
      <rPr>
        <b/>
        <sz val="9"/>
        <color theme="1"/>
        <rFont val="Arial"/>
        <family val="2"/>
      </rPr>
      <t>2020/2019</t>
    </r>
  </si>
  <si>
    <r>
      <t xml:space="preserve">عدد الخريجين الجدد بالتعليم العالي حسب التخصص والنوع الاجتماعي </t>
    </r>
    <r>
      <rPr>
        <b/>
        <sz val="9"/>
        <color theme="1"/>
        <rFont val="Arial"/>
        <family val="2"/>
      </rPr>
      <t>2021/2020</t>
    </r>
  </si>
  <si>
    <r>
      <t xml:space="preserve">عدد الخريجين الجدد بالتعليم العالي حسب التخصص والنوع الاجتماعي </t>
    </r>
    <r>
      <rPr>
        <b/>
        <sz val="9"/>
        <color theme="1"/>
        <rFont val="Arial"/>
        <family val="2"/>
      </rPr>
      <t>2023/2022</t>
    </r>
  </si>
  <si>
    <t xml:space="preserve"> Number of New Graduates from Higher Education Institutions by Field and Gender, 2022/2023</t>
  </si>
  <si>
    <t>Number of New Graduates from Higher Education Institutions by Field and Gender, 2022/2023</t>
  </si>
  <si>
    <t>Number of New Graduates from Higher Education Institutions by Field and Gender, 2020/2021</t>
  </si>
  <si>
    <r>
      <t xml:space="preserve">مؤشرات التعليم العالي </t>
    </r>
    <r>
      <rPr>
        <b/>
        <sz val="9"/>
        <color rgb="FF000000"/>
        <rFont val="Arial"/>
        <family val="2"/>
      </rPr>
      <t>2024/2023</t>
    </r>
  </si>
  <si>
    <r>
      <t xml:space="preserve">مؤشرات التعليم العالي </t>
    </r>
    <r>
      <rPr>
        <b/>
        <sz val="9"/>
        <color rgb="FF000000"/>
        <rFont val="Arial"/>
        <family val="2"/>
      </rPr>
      <t>2023/2022</t>
    </r>
  </si>
  <si>
    <r>
      <t xml:space="preserve">مؤشرات التعليم العالي </t>
    </r>
    <r>
      <rPr>
        <b/>
        <sz val="9"/>
        <color rgb="FF000000"/>
        <rFont val="Arial"/>
        <family val="2"/>
      </rPr>
      <t>2022/2021</t>
    </r>
  </si>
  <si>
    <r>
      <t xml:space="preserve">مؤشرات التعليم العالي </t>
    </r>
    <r>
      <rPr>
        <b/>
        <sz val="9"/>
        <color rgb="FF000000"/>
        <rFont val="Arial"/>
        <family val="2"/>
      </rPr>
      <t>2021/2020</t>
    </r>
  </si>
  <si>
    <t>مؤشرات التعليم العالي 2020/2019</t>
  </si>
  <si>
    <t>Higher Education Indicators, 2019/2020</t>
  </si>
  <si>
    <t>Higher Education Indicators, 2020/2021</t>
  </si>
  <si>
    <t>Higher Education Indicators, 2021/2022</t>
  </si>
  <si>
    <t>Higher Education Indicators, 2022/2023</t>
  </si>
  <si>
    <r>
      <t xml:space="preserve">مؤشرات الحالة التعليمية </t>
    </r>
    <r>
      <rPr>
        <b/>
        <sz val="9"/>
        <rFont val="Arial"/>
        <family val="2"/>
      </rPr>
      <t>2024</t>
    </r>
  </si>
  <si>
    <r>
      <t xml:space="preserve">مؤشرات الحالة التعليمية </t>
    </r>
    <r>
      <rPr>
        <b/>
        <sz val="9"/>
        <rFont val="Arial"/>
        <family val="2"/>
      </rPr>
      <t>2023</t>
    </r>
  </si>
  <si>
    <r>
      <t xml:space="preserve">مؤشرات الحالة التعليمية </t>
    </r>
    <r>
      <rPr>
        <b/>
        <sz val="9"/>
        <rFont val="Arial"/>
        <family val="2"/>
      </rPr>
      <t>2022</t>
    </r>
  </si>
  <si>
    <t>Educational Status Indicators, 2022</t>
  </si>
  <si>
    <t>Educational Status Indicators, 2023</t>
  </si>
  <si>
    <t>Educational Status Indicators, 2024</t>
  </si>
  <si>
    <r>
      <t xml:space="preserve">عدد الطلاب في مراكز رعاية وتأهيل أصحاب الهمم حسب النوع الإجتماعي والإمارة للعام الدراسي </t>
    </r>
    <r>
      <rPr>
        <b/>
        <sz val="9"/>
        <color theme="1"/>
        <rFont val="Arial"/>
        <family val="2"/>
      </rPr>
      <t>2023/2022</t>
    </r>
  </si>
  <si>
    <r>
      <t xml:space="preserve">عدد الطلاب في مراكز رعاية وتأهيل أصحاب الهمم حسب الإمارة والنوع الاجتماعي للعام الدراسي </t>
    </r>
    <r>
      <rPr>
        <b/>
        <sz val="9"/>
        <rFont val="Arial"/>
        <family val="2"/>
      </rPr>
      <t>2020/2019</t>
    </r>
  </si>
  <si>
    <t xml:space="preserve"> Number of Students in People of Determination Care and Rehabilitation Centers by Gender and Emirate, Academic Year 2022/2023</t>
  </si>
  <si>
    <t>Number of Students in People of Determination Care and Rehabilitation Centers by Gender and Emirate, Academic Year 2020 / 2021</t>
  </si>
  <si>
    <t>عدد الطلاب في مراكز رعاية وتأهيل أصحاب الهمم حسب النوع الاجتماعي والقطاع للعام الدراسي 2019/2018</t>
  </si>
  <si>
    <r>
      <t xml:space="preserve">عدد الطلاب في مراكز رعاية وتأهيل أصحاب الهمم حسب النوع الاجتماعي والقطاع للعام الدراسي </t>
    </r>
    <r>
      <rPr>
        <b/>
        <sz val="9"/>
        <rFont val="Arial"/>
        <family val="2"/>
      </rPr>
      <t>2020/2019</t>
    </r>
  </si>
  <si>
    <t>Number of Students in People of Determination Care and Rehabilitation Centers by Gender and Sector for the Academic Year 2021/2022</t>
  </si>
  <si>
    <t xml:space="preserve"> Number of Students in People of Determination Care and Rehabilitation Centers by Gender and Sector, Academic Year 2020 / 2021</t>
  </si>
  <si>
    <t>Number of Students in People of Determination Care and Rehabilitation Centers by Gender and Sector, Academic Year 2022/2023</t>
  </si>
  <si>
    <t>عدد الطلاب في مراكز رعاية وتأهيل أصحاب الهمم حسب النوع الاجتماعي ونوع الإعاقة للعام الدراسي 2023/2022</t>
  </si>
  <si>
    <t>Number of Students in People of Determination Care and Rehabilitation Centers by Gender and Type of Disability, Academic Year 2022/2023</t>
  </si>
  <si>
    <t>Number of Students in People of Determination Care and Rehabilitation Centers by Gender and Type of Disability, Academic Year 2020 / 2021</t>
  </si>
  <si>
    <r>
      <t xml:space="preserve">عدد الطلاب في مراكز رعاية وتأهيل أصحاب الهمم حسب نوع الاجتماعي الإعاقة والنوع للعام الدراسي </t>
    </r>
    <r>
      <rPr>
        <b/>
        <sz val="9"/>
        <rFont val="Arial"/>
        <family val="2"/>
      </rPr>
      <t>2020/2019</t>
    </r>
  </si>
  <si>
    <t>Number of Students in People of Determination Care and Rehabilitation Centers by Type of Disability and Gender for the Academic Year, 2019/2020</t>
  </si>
  <si>
    <t>عدد الطلاب في مراكز رعاية وتأهيل أصحاب الهمم حسب نوع الإعاقة والنوع الاجتماعي والفئة العمرية للعام الدراسي 2019/2018</t>
  </si>
  <si>
    <r>
      <t xml:space="preserve">عدد الطلاب في مراكز رعاية وتأهيل أصحاب الهمم حسب نوع الإعاقة والنوع الاجتماعي والفئة العمرية للعام الدراسي </t>
    </r>
    <r>
      <rPr>
        <b/>
        <sz val="9"/>
        <color theme="1"/>
        <rFont val="Arial"/>
        <family val="2"/>
      </rPr>
      <t>2020/2019</t>
    </r>
  </si>
  <si>
    <r>
      <t xml:space="preserve">عدد الطلاب في مراكز رعاية وتأهيل أصحاب الهمم حسب الفئة العمرية ونوع الإعاقة للعام الدراسي </t>
    </r>
    <r>
      <rPr>
        <b/>
        <sz val="9"/>
        <color theme="1"/>
        <rFont val="Arial"/>
        <family val="2"/>
      </rPr>
      <t>2022/2021</t>
    </r>
  </si>
  <si>
    <t xml:space="preserve"> Number of Students in People of Determination Care and Rehabilitation Centers by Age Group and Type of Disability, Academic Year 2022/2023</t>
  </si>
  <si>
    <r>
      <t xml:space="preserve">عدد العاملين في مراكز رعاية وتأهيل أصحاب الهمم حسب النوع القطاع للعام الدراسي </t>
    </r>
    <r>
      <rPr>
        <b/>
        <sz val="9"/>
        <rFont val="Arial"/>
        <family val="2"/>
      </rPr>
      <t>2020 / 2021</t>
    </r>
  </si>
  <si>
    <r>
      <t xml:space="preserve"> عدد العاملين في مراكز رعاية وتأهيل أصحاب الهمم حسب القطاع والنوع الاجتماعي للعام الدراسي </t>
    </r>
    <r>
      <rPr>
        <b/>
        <sz val="9"/>
        <rFont val="Arial"/>
        <family val="2"/>
      </rPr>
      <t>2022/2021</t>
    </r>
  </si>
  <si>
    <r>
      <t xml:space="preserve">عدد العاملين في مراكز رعاية وتأهيل أصحاب الهمم حسب النوع الاجتماعي والقطاع للعام الدراسي </t>
    </r>
    <r>
      <rPr>
        <b/>
        <sz val="9"/>
        <rFont val="Arial"/>
        <family val="2"/>
      </rPr>
      <t>2023/2022</t>
    </r>
  </si>
  <si>
    <t>Number of Staff in People of Determination Care and Rehabilitation Centers by Gender and Sector, Academic Year 2020 / 2021</t>
  </si>
  <si>
    <t>التصنيف الدولي للتعليم ومجالات التعليم والتدريب</t>
  </si>
  <si>
    <t>عدد الطلبة في مؤسسات التعليم العالي حسب النوع الاجتماعي</t>
  </si>
  <si>
    <t>عدد الطلبة في مؤسسات التعليم العالي حسب المستوى التعليمي والنوع الاجتماعي</t>
  </si>
  <si>
    <t>عدد الخريجين الجدد من مؤسسات التعليم العالي حسب التخصص والنوع الاجتماعي</t>
  </si>
  <si>
    <t>مؤشرات التعليم العالي</t>
  </si>
  <si>
    <t xml:space="preserve">مؤشرات الحالة التعليمية </t>
  </si>
  <si>
    <t>عدد العاملين في مراكز رعاية وتأهيل أصحاب الهمم حسب النوع الاجتماعي والقطاع</t>
  </si>
  <si>
    <t>تطورعدد الطلاب في مراكز تأهيل أصحاب الهمم في القطاع الحكومي الاتحادي حسب النوع الاجتماعي</t>
  </si>
  <si>
    <t>عدد الطلاب في مراكز رعاية وتأهيل أصحاب الهمم حسب الفئة العمرية ونوع الإعاقة</t>
  </si>
  <si>
    <t xml:space="preserve">عدد الطلاب في مراكز رعاية وتأهيل أصحاب الهمم حسب النوع الاجتماعي ونوع الإعاقة </t>
  </si>
  <si>
    <t>عدد الطلاب في مراكز رعاية وتأهيل أصحاب الهمم في الدولة حسب النوع الاجتماعي والقطاع</t>
  </si>
  <si>
    <t>عدد الطلاب في مراكز رعاية وتأهيل أصحاب الهمم حسب النوع الاجتماعي والإمارة</t>
  </si>
  <si>
    <t>General Education Indicators</t>
  </si>
  <si>
    <t>Number of Higher Education Students by Gender</t>
  </si>
  <si>
    <t>Number of Higher Education Students by Level of Education and Gender</t>
  </si>
  <si>
    <t>Number and Ratio of New Graduates in Higher Education by Field and Gender</t>
  </si>
  <si>
    <t>Higher Education Indicators</t>
  </si>
  <si>
    <t>Educational Status Indicators</t>
  </si>
  <si>
    <t>Number of Students in People of Determination Care and Rehabilitation Centers by Gender and Emirate</t>
  </si>
  <si>
    <t>Number of Students in People of Determination Care and Rehabilitation Centers by Gender and Sector</t>
  </si>
  <si>
    <t>Number of Students in People of Determination Care and Rehabilitation Centers by Gender and Type of Disability</t>
  </si>
  <si>
    <t>Number of Students in Care Centers and Rehabilitation of the People of Determination by Age Group and Type of Disability</t>
  </si>
  <si>
    <t xml:space="preserve">Number of Staff in People of Determination Care and Rehabilitation Centers by Gender and Sector </t>
  </si>
  <si>
    <t>Number of Students in People of Determination Care and Rehabilitation Centers in Federal Government Sector by Gender</t>
  </si>
  <si>
    <t>إحصاءات المرأة والتعليم</t>
  </si>
  <si>
    <t>Statistics on Women in Education</t>
  </si>
  <si>
    <r>
      <t xml:space="preserve">تطور عدد الطلاب في مراكز تأهيل أصحاب الهمم في القطاع الحكومي الاتحادي حسب النوع الاجتماعي للأعوام الدراسية </t>
    </r>
    <r>
      <rPr>
        <b/>
        <sz val="9"/>
        <rFont val="Arial"/>
        <family val="2"/>
      </rPr>
      <t>2010/2009 - 2023/2022</t>
    </r>
  </si>
  <si>
    <t>Number of Students in People of Determination Care and Rehabilitation Centers in Federal Government Sector by Gender, Academic Years 2009/2010-2022/2023</t>
  </si>
  <si>
    <t>عدد الطلاب في مراكز رعاية وتأهيل أصحاب الهمم حسب النوع الاجتماعي ونوع الإعاقة للعام الدراسي 2020 / 2021</t>
  </si>
  <si>
    <r>
      <t xml:space="preserve">عدد الطلاب في مراكز رعاية وتأهيل أصحاب الهمم حسب النوع الاجتماعي ونوع الإعاقة للعام الدراسي </t>
    </r>
    <r>
      <rPr>
        <b/>
        <sz val="9"/>
        <rFont val="Arial"/>
        <family val="2"/>
      </rPr>
      <t>2022/2021</t>
    </r>
  </si>
  <si>
    <r>
      <t xml:space="preserve"> عدد الطلاب في مراكز رعاية وتأهيل أصحاب الهمم في الدولة حسب النوع الاجتماعي والقطاع للعام الدراسي </t>
    </r>
    <r>
      <rPr>
        <b/>
        <sz val="9"/>
        <rFont val="Arial"/>
        <family val="2"/>
      </rPr>
      <t>2022/2021</t>
    </r>
  </si>
  <si>
    <r>
      <t xml:space="preserve">عدد الطلاب في مراكز رعاية وتأهيل أصحاب الهمم في الدولة حسب النوع الاجتماعي والقطاع للعام الدراسي </t>
    </r>
    <r>
      <rPr>
        <b/>
        <sz val="9"/>
        <rFont val="Arial"/>
        <family val="2"/>
      </rPr>
      <t>2020 / 2021</t>
    </r>
  </si>
  <si>
    <r>
      <t xml:space="preserve">عدد الطلاب في مراكز رعاية وتأهيل أصحاب الهمم حسب النوع الاجتماعي والإمارة للعام الدراسي </t>
    </r>
    <r>
      <rPr>
        <b/>
        <sz val="9"/>
        <rFont val="Arial"/>
        <family val="2"/>
      </rPr>
      <t>2022/2021</t>
    </r>
  </si>
  <si>
    <r>
      <t xml:space="preserve">عدد الطلاب في مراكز رعاية وتأهيل أصحاب الهمم حسب النوع الاجتماعي والإمارة للعام الدراسي </t>
    </r>
    <r>
      <rPr>
        <b/>
        <sz val="9"/>
        <rFont val="Arial"/>
        <family val="2"/>
      </rPr>
      <t>2020 / 2021</t>
    </r>
  </si>
  <si>
    <t>مؤشرات التعليم العام</t>
  </si>
  <si>
    <r>
      <rPr>
        <b/>
        <sz val="9"/>
        <color theme="1"/>
        <rFont val="Arial"/>
        <family val="2"/>
      </rPr>
      <t>Literacy Rate:</t>
    </r>
    <r>
      <rPr>
        <sz val="9"/>
        <color theme="1"/>
        <rFont val="Arial"/>
        <family val="2"/>
      </rPr>
      <t xml:space="preserve"> Literacy rate is defined by the percentage of the population of a given age group that can read and write.</t>
    </r>
  </si>
  <si>
    <r>
      <rPr>
        <b/>
        <sz val="9"/>
        <color theme="1"/>
        <rFont val="Arial"/>
        <family val="2"/>
      </rPr>
      <t xml:space="preserve">Mean Years of Schooling: </t>
    </r>
    <r>
      <rPr>
        <sz val="9"/>
        <color theme="1"/>
        <rFont val="Arial"/>
        <family val="2"/>
      </rPr>
      <t>Average number of completed years of education of a country's population aged 25 years and older, excluding years spent repeating individual grades.</t>
    </r>
  </si>
  <si>
    <r>
      <rPr>
        <b/>
        <sz val="9"/>
        <color theme="1"/>
        <rFont val="Arial"/>
        <family val="2"/>
      </rPr>
      <t xml:space="preserve">Attainment: </t>
    </r>
    <r>
      <rPr>
        <sz val="9"/>
        <color theme="1"/>
        <rFont val="Arial"/>
        <family val="2"/>
      </rPr>
      <t xml:space="preserve">Educational attainment refers to the highest level of education that an individual has completed. </t>
    </r>
  </si>
  <si>
    <r>
      <rPr>
        <b/>
        <sz val="10"/>
        <rFont val="Arial"/>
        <family val="2"/>
      </rPr>
      <t xml:space="preserve">التحصيل: </t>
    </r>
    <r>
      <rPr>
        <sz val="10"/>
        <rFont val="Arial"/>
        <family val="2"/>
      </rPr>
      <t>يشير التحصيل التعليمي إلى أعلى مستوى تعليمي أكمله الفرد</t>
    </r>
  </si>
  <si>
    <r>
      <rPr>
        <b/>
        <sz val="10"/>
        <rFont val="Arial"/>
        <family val="2"/>
      </rPr>
      <t xml:space="preserve">معدل معرفة القراءة والكتابة: </t>
    </r>
    <r>
      <rPr>
        <sz val="10"/>
        <rFont val="Arial"/>
        <family val="2"/>
      </rPr>
      <t>يتم تحديد معدل معرفة القراءة والكتابة من خلال النسبة المئوية للسكان في فئة عمرية معينة يمكنهم القراءة والكتابة</t>
    </r>
  </si>
  <si>
    <r>
      <rPr>
        <b/>
        <sz val="10"/>
        <rFont val="Arial"/>
        <family val="2"/>
      </rPr>
      <t xml:space="preserve">متوسط سنوات الدراسة: </t>
    </r>
    <r>
      <rPr>
        <sz val="10"/>
        <rFont val="Arial"/>
        <family val="2"/>
      </rPr>
      <t>متوسط ​​عدد سنوات التعليم المكتملة لسكان الدولة الذين يبلغون من العمر 25 عامًا فما فوق ، باستثناء السنوات التي قضاها في إعادة السنوات الدراسية الفردية</t>
    </r>
  </si>
  <si>
    <r>
      <rPr>
        <b/>
        <sz val="9"/>
        <color rgb="FF000000"/>
        <rFont val="Arial"/>
        <family val="2"/>
      </rPr>
      <t xml:space="preserve">People of Determination: </t>
    </r>
    <r>
      <rPr>
        <sz val="9"/>
        <color rgb="FF000000"/>
        <rFont val="Arial"/>
        <family val="2"/>
      </rPr>
      <t>People with an incapacity, total or partial, permanent or temporary, in his physical, sensory, mental, communication, educational, or physical abilities to an extent of being unable to fulfill his regular requirements</t>
    </r>
  </si>
  <si>
    <r>
      <rPr>
        <b/>
        <sz val="9"/>
        <rFont val="Arial"/>
        <family val="2"/>
      </rPr>
      <t xml:space="preserve">Disability: </t>
    </r>
    <r>
      <rPr>
        <sz val="9"/>
        <rFont val="Arial"/>
        <family val="2"/>
      </rPr>
      <t>Any limitation or deficiency in a person's ability to perform an activity in a manner or within a range that is considered normal for that person. In other words, a restriction in learning, speaking, walking, or any other activity (the individual dimension).</t>
    </r>
  </si>
  <si>
    <r>
      <rPr>
        <b/>
        <sz val="10"/>
        <rFont val="Arial"/>
        <family val="2"/>
      </rPr>
      <t xml:space="preserve">أصحاب الهمم: </t>
    </r>
    <r>
      <rPr>
        <sz val="10"/>
        <rFont val="Arial"/>
        <family val="2"/>
      </rPr>
      <t>الأشخاص الذين يعانون من إعاقات جسدية أو عقلية أو ذهنية أو حسية طويلة الأجل، يمكن أن تعرقل التفاعل والمشاركة الكاملة والفعالة في المجتمع على قدم المساواة مع الآخرين</t>
    </r>
  </si>
  <si>
    <r>
      <rPr>
        <b/>
        <sz val="10"/>
        <rFont val="Arial"/>
        <family val="2"/>
      </rPr>
      <t xml:space="preserve">الإعاقة: </t>
    </r>
    <r>
      <rPr>
        <sz val="10"/>
        <rFont val="Arial"/>
        <family val="2"/>
      </rPr>
      <t>أي قيود أو نقص في القدرة التي يعاني منها الشخص في أداء نشاط بالطريقة أو ضمن النطاق الذي يعتبر طبيعيًا للشخص، وبعبارة أخرى، تقييد في التعلم أو التحدث أو المشي أو أي نشاط آخر (البعد الفردي)</t>
    </r>
  </si>
  <si>
    <r>
      <t xml:space="preserve">عدد الطلبة  في مؤسسات التعليم العام حسب المستوى التعليمي والنوع الاجتماعي </t>
    </r>
    <r>
      <rPr>
        <b/>
        <sz val="9"/>
        <color rgb="FF000000"/>
        <rFont val="Arial"/>
        <family val="2"/>
      </rPr>
      <t>2024/2023</t>
    </r>
  </si>
  <si>
    <t>Number of Students in General Education Institutions By Level of Education and Gender, 2023/2024</t>
  </si>
  <si>
    <t>Post-Secondary (Non-Tertiary)</t>
  </si>
  <si>
    <t>Number and Ratio of Female to Male Students in General Education Institutions By Level of Education and Gender, 2023/2024</t>
  </si>
  <si>
    <t>عدد ونسبة الإناث إلى الذكور حسب المستوى التعليمي والنوع الاجتماعي</t>
  </si>
  <si>
    <t>Number of Students in General Education Institutions By Level of Education and Gender</t>
  </si>
  <si>
    <t>عدد الطلبة  في مؤسسات التعليم العام حسب المستوى التعليمي والنوع الاجتماعي</t>
  </si>
  <si>
    <t>Number and Ratio of Female to Male Students in General Education Institutions by Level of Education and Gender</t>
  </si>
  <si>
    <t>Number of Qualified and Trained Teachers in General Education Institutions by Gender and Teaching Level of Education, 2023/2024</t>
  </si>
  <si>
    <t>Number of Qualified and Trained Teachers in General Education Institutions by Gender and Teaching Level of Education</t>
  </si>
  <si>
    <t>Teaching Level of Education</t>
  </si>
  <si>
    <t>المؤشرات</t>
  </si>
  <si>
    <t>Indicators</t>
  </si>
  <si>
    <t>Enrolment Indicators</t>
  </si>
  <si>
    <t>مؤشرات الالتحاق</t>
  </si>
  <si>
    <t>Pupil-Teacher Ratio (Kindergarten)</t>
  </si>
  <si>
    <t>Pupil-Teacher Ratio (Cycle 1)</t>
  </si>
  <si>
    <t>Pupil-Teacher Ratio (Secondary)</t>
  </si>
  <si>
    <t>المستوى التعليمي المُدرّس</t>
  </si>
  <si>
    <r>
      <t xml:space="preserve"> عدد المعلمين المؤهلين والمدربين في مؤسسات التعليم العام حسب النوع الاجتماعي والمستوى التعليمي المُدرّس </t>
    </r>
    <r>
      <rPr>
        <b/>
        <sz val="9"/>
        <color rgb="FF000000"/>
        <rFont val="Arial"/>
        <family val="2"/>
      </rPr>
      <t>2024/2023</t>
    </r>
  </si>
  <si>
    <r>
      <t xml:space="preserve">عدد المعلمين المؤهلين والمدربين في مؤسسات التعليم العام حسب والنوع الاجتماعي والمستوى التعليمي المُدرّس </t>
    </r>
    <r>
      <rPr>
        <b/>
        <sz val="9"/>
        <color rgb="FF000000"/>
        <rFont val="Arial"/>
        <family val="2"/>
      </rPr>
      <t>2023/2022</t>
    </r>
  </si>
  <si>
    <r>
      <t xml:space="preserve">عدد المعلمين المؤهلين والمدربين في مؤسسات التعليم العام حسب المستوى التعليمي والمستوى التعليمي المُدرّس </t>
    </r>
    <r>
      <rPr>
        <b/>
        <sz val="9"/>
        <color rgb="FF000000"/>
        <rFont val="Arial"/>
        <family val="2"/>
      </rPr>
      <t>2022/2021</t>
    </r>
  </si>
  <si>
    <r>
      <t xml:space="preserve">عدد المعلمين المؤهلين والمدربين في مؤسسات التعليم العام حسب النوع الاجتماعي والمستوى التعليمي المُدرّس </t>
    </r>
    <r>
      <rPr>
        <b/>
        <sz val="9"/>
        <color rgb="FF000000"/>
        <rFont val="Arial"/>
        <family val="2"/>
      </rPr>
      <t>2021/2020</t>
    </r>
  </si>
  <si>
    <r>
      <t xml:space="preserve">عدد المعلمين المؤهلين والمدربين في مؤسسات التعليم العام حسب المستوى النوع الاجتماعي </t>
    </r>
    <r>
      <rPr>
        <b/>
        <sz val="9"/>
        <color rgb="FF000000"/>
        <rFont val="Arial"/>
        <family val="2"/>
      </rPr>
      <t>والمستوى التعليمي المُدرّس 2020/2019</t>
    </r>
    <r>
      <rPr>
        <b/>
        <sz val="10"/>
        <color indexed="8"/>
        <rFont val="Arial"/>
        <family val="2"/>
      </rPr>
      <t xml:space="preserve"> </t>
    </r>
  </si>
  <si>
    <t xml:space="preserve"> عدد المعلمين المؤهلين والمدربين في مؤسسات التعليم العام حسب النوع الاجتماعي والمستوى التعليمي المُدرّس</t>
  </si>
  <si>
    <t>School Life Expectancy 
Primary to Tertiary (Years)</t>
  </si>
  <si>
    <t>School Life Expectancy
Cycle 1 (Years)</t>
  </si>
  <si>
    <t xml:space="preserve">School Life Expectancy
Secondary (Years) </t>
  </si>
  <si>
    <t>School Life Expectancy
Post Secondary (Non-Tertiary) (Years)</t>
  </si>
  <si>
    <t>School Life Expectancy
Primary to Tiertiary (years)</t>
  </si>
  <si>
    <t>School Life Expectancy 
Cycle 1 (years)</t>
  </si>
  <si>
    <t xml:space="preserve">School Life Expectancy 
Secondary (years) </t>
  </si>
  <si>
    <t xml:space="preserve">School Life Expectancy (Years)
Post Secondary (Non-Tertiary) </t>
  </si>
  <si>
    <t>Number of Students in Higher Education Institutions by Gender, 2023/2024</t>
  </si>
  <si>
    <t xml:space="preserve"> Number of Students in Higher Education Institutions by Level of Education and Gender, 2023/2024</t>
  </si>
  <si>
    <r>
      <t xml:space="preserve"> عدد الطلبة في مؤسسات التعليم العالي حسب المستوى التعليمي والنوع الاجتماعي  </t>
    </r>
    <r>
      <rPr>
        <b/>
        <sz val="9"/>
        <rFont val="Arial"/>
        <family val="2"/>
      </rPr>
      <t>2024/2023</t>
    </r>
  </si>
  <si>
    <t xml:space="preserve"> Number of New Graduates from Higher Education Institutions by Field and Gender, 2023/2024</t>
  </si>
  <si>
    <r>
      <t xml:space="preserve">عدد الخريجين الجدد بالتعليم العالي حسب التخصص والنوع الاجتماعي </t>
    </r>
    <r>
      <rPr>
        <b/>
        <sz val="9"/>
        <color theme="1"/>
        <rFont val="Arial"/>
        <family val="2"/>
      </rPr>
      <t>2024/2023</t>
    </r>
  </si>
  <si>
    <r>
      <t xml:space="preserve">مؤشرات التعليم العام </t>
    </r>
    <r>
      <rPr>
        <b/>
        <sz val="9"/>
        <rFont val="Arial"/>
        <family val="2"/>
      </rPr>
      <t>2024/2023</t>
    </r>
  </si>
  <si>
    <t>عدد الكادرالأكاديمي في مؤسسات التعليم العالي حسب النوع الاجتماعي والسنة الدراسية</t>
  </si>
  <si>
    <t>Academic Staff in Higher Education Institutions by Gender and Academic Year</t>
  </si>
  <si>
    <r>
      <t xml:space="preserve">السنة الدراسية 
</t>
    </r>
    <r>
      <rPr>
        <b/>
        <sz val="9"/>
        <color theme="0"/>
        <rFont val="Arial"/>
        <family val="2"/>
      </rPr>
      <t>Academic Year</t>
    </r>
  </si>
  <si>
    <t>Total Students (Higher Education Institutions)</t>
  </si>
  <si>
    <t xml:space="preserve">School Life Expectancy (Years)
Primary to Tertiary </t>
  </si>
  <si>
    <t xml:space="preserve">School Life Expectancy (Years)
Tertiary </t>
  </si>
  <si>
    <t>Educational Status Indicators, 2019</t>
  </si>
  <si>
    <r>
      <t xml:space="preserve">مؤشرات الحالة التعليمية </t>
    </r>
    <r>
      <rPr>
        <b/>
        <sz val="9"/>
        <rFont val="Arial"/>
        <family val="2"/>
      </rPr>
      <t>2019</t>
    </r>
  </si>
  <si>
    <t>مؤشرات الحالة التعليمية 2021</t>
  </si>
  <si>
    <t>Educational Status Indicators, 2021</t>
  </si>
  <si>
    <t>عدد الطلاب في مراكز رعاية وتأهيل أصحاب الهمم حسب الإمارة والنوع الاجتماعي للعام الدراسي 2019/2018</t>
  </si>
  <si>
    <t>Number of Students in People of Determination Care and Rehabilitation Centers by Gender and Emirate, Academic Year 2021/2022</t>
  </si>
  <si>
    <t>Number of Students in People of Determination Care and Rehabilitation Centers by Emirate and Gender, Academic Year, 2019/2020</t>
  </si>
  <si>
    <t>Number of Students in People of Determination Care and Rehabilitation Centers by Emirate and Gender, Academic Year, 2018/2019</t>
  </si>
  <si>
    <t>Number of Students in People of Determination Care and Rehabilitation Centers by Gender and Sector, Academic Year 2019/2020</t>
  </si>
  <si>
    <t>Number of Students in People of Determination Care and Rehabilitation Centers by Gender and Type of Disability, Academic Year 2021/2022</t>
  </si>
  <si>
    <t>Number of Students in People of Determination Care and Rehabilitation Centers by Gender and Sector, Academic Year 2018/2019</t>
  </si>
  <si>
    <t>عدد الطلاب في مراكز رعاية وتأهيل أصحاب الهمم حسب نوع الإعاقة والنوع الاجتماعي للعام الدراسي 2019/2018</t>
  </si>
  <si>
    <t>Number of Students in People of Determination Care and Rehabilitation Centers by Type of Disability and Gender, Academic Year 2018/2019</t>
  </si>
  <si>
    <r>
      <t xml:space="preserve">5 وأقل 
</t>
    </r>
    <r>
      <rPr>
        <b/>
        <sz val="9"/>
        <color theme="0"/>
        <rFont val="Arial"/>
        <family val="2"/>
      </rPr>
      <t>5and Below</t>
    </r>
  </si>
  <si>
    <r>
      <t xml:space="preserve">21 فأكثر
</t>
    </r>
    <r>
      <rPr>
        <b/>
        <sz val="9"/>
        <color theme="0"/>
        <rFont val="Arial"/>
        <family val="2"/>
      </rPr>
      <t>21and Above</t>
    </r>
  </si>
  <si>
    <t xml:space="preserve">إعاقة الذهنية </t>
  </si>
  <si>
    <t>إعاقة السمعية</t>
  </si>
  <si>
    <t>إعاقة الجسدية</t>
  </si>
  <si>
    <t>إعاقة البصرية</t>
  </si>
  <si>
    <t>إعاقة الذهنية</t>
  </si>
  <si>
    <t>إعاقة المتعددة</t>
  </si>
  <si>
    <t xml:space="preserve">إعاقة السمعية
 </t>
  </si>
  <si>
    <t xml:space="preserve">إعاقة الجسدية
 </t>
  </si>
  <si>
    <t xml:space="preserve">إعاقة البصرية
</t>
  </si>
  <si>
    <t>Source: Ministry of Community Development</t>
  </si>
  <si>
    <t xml:space="preserve">إعاقة الذهنية
</t>
  </si>
  <si>
    <t xml:space="preserve">إعاقة المتعددة
</t>
  </si>
  <si>
    <t xml:space="preserve"> Number of Students in People of Determination Care and Rehabilitation Centers by Age Group and Type of Disability, Academic Year 2021/2022</t>
  </si>
  <si>
    <r>
      <t xml:space="preserve">عدد الطلاب في مراكز رعاية وتأهيل أصحاب الهمم حسب الفئة العمرية ونوع الإعاقة للعام الدراسي </t>
    </r>
    <r>
      <rPr>
        <b/>
        <sz val="9"/>
        <color theme="1"/>
        <rFont val="Arial"/>
        <family val="2"/>
      </rPr>
      <t>2020/2021</t>
    </r>
  </si>
  <si>
    <t xml:space="preserve"> Number of Students in People of Determination Care and Rehabilitation Centers by Age Group and Type of Disability, Academic Year 2020/2021</t>
  </si>
  <si>
    <t xml:space="preserve"> Number of Students in People of Determination Care and Rehabilitation Centers by Type of Disability, Gender and Age Group, Academic Year, 2019/2020</t>
  </si>
  <si>
    <t>Number of Students in People of Determination Care and Rehabilitation Centers by Type of Disability, Gender and Age Group, Academic Year 2018/2019</t>
  </si>
  <si>
    <t>Number of Staff in People of Determination Care and Rehabilitation Centers by Gender and Sector, Academic Year 2021/2022</t>
  </si>
  <si>
    <t>Number of Staff in People of Determination Care and Rehabilitation Centers by Gender and Sector, Academic Year 2022/2023</t>
  </si>
  <si>
    <t>2018-2024</t>
  </si>
  <si>
    <t xml:space="preserve">
إناث
</t>
  </si>
  <si>
    <t>Female الإناث</t>
  </si>
  <si>
    <t>Females الإناث</t>
  </si>
  <si>
    <t xml:space="preserve"> عدد ونسبة الإناث إلى الذكور في مؤسسات التعليم العام حسب المستوى التعليمي والنوع الاجتماعي 2024/2023</t>
  </si>
  <si>
    <t xml:space="preserve"> عدد ونسبة الإناث إلى الذكور في مؤسسات التعليم العام حسب المستوى التعليمي والنوع الاجتماعي 2023/2022</t>
  </si>
  <si>
    <t xml:space="preserve"> عدد ونسبة الإناث إلى الذكور في مؤسسات التعليم العام حسب المستوى التعليمي والنوع الاجتماعي 2022/2021</t>
  </si>
  <si>
    <t>عدد ونسبة الإناث إلى الذكور في مؤسسات التعليم العام حسب المستوى التعليمي والنوع الاجتماعي 2021/2020</t>
  </si>
  <si>
    <t xml:space="preserve"> عدد ونسبة الإناث إلى الذكور في مؤسسات التعليم العام حسب المستوى التعليمي والنوع الاجتماعي 2020/2019 </t>
  </si>
  <si>
    <t>الإناث
Female</t>
  </si>
  <si>
    <t>إناث
Female</t>
  </si>
  <si>
    <t>الإناث لكل 100 ذكر</t>
  </si>
  <si>
    <t>إناث
 Female</t>
  </si>
  <si>
    <t>إناث
 Females</t>
  </si>
  <si>
    <t>إناث 
Females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</si>
</sst>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0.0"/>
  </numFmts>
  <fonts count="46">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sz val="10"/>
      <color theme="9" tint="-0.249977111117893"/>
      <name val="Arial"/>
      <family val="2"/>
    </font>
    <font>
      <u/>
      <sz val="10"/>
      <color theme="10"/>
      <name val="Arial"/>
      <family val="2"/>
    </font>
    <font>
      <u/>
      <sz val="10"/>
      <color indexed="12"/>
      <name val="Arial"/>
      <family val="2"/>
    </font>
    <font>
      <b/>
      <sz val="9"/>
      <color theme="1"/>
      <name val="Arial"/>
      <family val="2"/>
    </font>
    <font>
      <sz val="11"/>
      <color theme="1"/>
      <name val="Arial"/>
      <family val="2"/>
    </font>
    <font>
      <b/>
      <sz val="10"/>
      <color indexed="8"/>
      <name val="Arial"/>
      <family val="2"/>
    </font>
    <font>
      <sz val="10"/>
      <name val="Times New Roman"/>
      <family val="1"/>
    </font>
    <font>
      <sz val="8"/>
      <name val="Arial"/>
      <family val="2"/>
    </font>
    <font>
      <b/>
      <sz val="9"/>
      <color indexed="8"/>
      <name val="Arial"/>
      <family val="2"/>
    </font>
    <font>
      <b/>
      <sz val="8"/>
      <name val="Arial"/>
      <family val="2"/>
    </font>
    <font>
      <b/>
      <sz val="8"/>
      <color theme="0"/>
      <name val="Arial"/>
      <family val="2"/>
    </font>
    <font>
      <sz val="9"/>
      <color indexed="8"/>
      <name val="Arial"/>
      <family val="2"/>
    </font>
    <font>
      <i/>
      <sz val="9"/>
      <name val="Arial"/>
      <family val="2"/>
    </font>
    <font>
      <i/>
      <sz val="8"/>
      <name val="Arial"/>
      <family val="2"/>
    </font>
    <font>
      <b/>
      <sz val="11"/>
      <color theme="0"/>
      <name val="Calibri"/>
      <family val="2"/>
      <charset val="178"/>
      <scheme val="minor"/>
    </font>
    <font>
      <b/>
      <sz val="11"/>
      <name val="Arial"/>
      <family val="2"/>
      <charset val="178"/>
    </font>
    <font>
      <b/>
      <sz val="9"/>
      <color rgb="FF000000"/>
      <name val="Arial"/>
      <family val="2"/>
    </font>
    <font>
      <sz val="9"/>
      <color theme="1"/>
      <name val="Calibri"/>
      <family val="2"/>
      <scheme val="minor"/>
    </font>
    <font>
      <sz val="10"/>
      <name val="MS Sans Serif"/>
      <family val="2"/>
      <charset val="178"/>
    </font>
    <font>
      <sz val="10"/>
      <color rgb="FF202124"/>
      <name val="Arial"/>
      <family val="2"/>
    </font>
    <font>
      <sz val="9"/>
      <color theme="0"/>
      <name val="Arial"/>
      <family val="2"/>
    </font>
    <font>
      <b/>
      <sz val="10"/>
      <color rgb="FFFF0000"/>
      <name val="Arial"/>
      <family val="2"/>
    </font>
    <font>
      <b/>
      <sz val="10"/>
      <color rgb="FF202124"/>
      <name val="Arial"/>
      <family val="2"/>
    </font>
    <font>
      <sz val="11"/>
      <color rgb="FFFF0000"/>
      <name val="Arial"/>
      <family val="2"/>
    </font>
    <font>
      <sz val="10"/>
      <name val="Arabic Transparent"/>
      <charset val="178"/>
    </font>
    <font>
      <sz val="11"/>
      <color rgb="FFFF0000"/>
      <name val="Calibri"/>
      <family val="2"/>
      <scheme val="minor"/>
    </font>
    <font>
      <b/>
      <sz val="10"/>
      <name val="Arial"/>
      <family val="2"/>
      <charset val="178"/>
    </font>
    <font>
      <sz val="8"/>
      <name val="Calibri"/>
      <family val="2"/>
      <scheme val="minor"/>
    </font>
    <font>
      <b/>
      <sz val="10"/>
      <color rgb="FF000000"/>
      <name val="Arial"/>
      <family val="2"/>
    </font>
    <font>
      <b/>
      <sz val="11"/>
      <color theme="1"/>
      <name val="Aptos"/>
      <family val="2"/>
    </font>
  </fonts>
  <fills count="6">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theme="0"/>
        <bgColor indexed="64"/>
      </patternFill>
    </fill>
    <fill>
      <patternFill patternType="solid">
        <fgColor indexed="43"/>
        <bgColor indexed="64"/>
      </patternFill>
    </fill>
  </fills>
  <borders count="31">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rgb="FFB68A35"/>
      </top>
      <bottom style="medium">
        <color rgb="FFB68A35"/>
      </bottom>
      <diagonal/>
    </border>
    <border>
      <left/>
      <right style="thin">
        <color theme="0"/>
      </right>
      <top/>
      <bottom/>
      <diagonal/>
    </border>
    <border>
      <left style="thin">
        <color theme="0"/>
      </left>
      <right/>
      <top/>
      <bottom/>
      <diagonal/>
    </border>
    <border>
      <left/>
      <right/>
      <top/>
      <bottom style="medium">
        <color rgb="FFB68A35"/>
      </bottom>
      <diagonal/>
    </border>
    <border>
      <left style="thin">
        <color theme="0"/>
      </left>
      <right style="thin">
        <color theme="0"/>
      </right>
      <top style="thin">
        <color theme="0"/>
      </top>
      <bottom/>
      <diagonal/>
    </border>
    <border>
      <left/>
      <right/>
      <top/>
      <bottom style="thin">
        <color rgb="FFB68A35"/>
      </bottom>
      <diagonal/>
    </border>
    <border>
      <left/>
      <right/>
      <top/>
      <bottom style="thin">
        <color theme="0"/>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rgb="FFB68A35"/>
      </top>
      <bottom/>
      <diagonal/>
    </border>
    <border>
      <left style="medium">
        <color indexed="60"/>
      </left>
      <right style="medium">
        <color indexed="60"/>
      </right>
      <top style="medium">
        <color indexed="60"/>
      </top>
      <bottom style="medium">
        <color indexed="60"/>
      </bottom>
      <diagonal/>
    </border>
    <border>
      <left style="thin">
        <color theme="0"/>
      </left>
      <right/>
      <top/>
      <bottom style="thin">
        <color theme="0"/>
      </bottom>
      <diagonal/>
    </border>
    <border>
      <left/>
      <right/>
      <top style="medium">
        <color rgb="FFB68A35"/>
      </top>
      <bottom/>
      <diagonal/>
    </border>
    <border>
      <left style="medium">
        <color rgb="FFAD833A"/>
      </left>
      <right style="thin">
        <color theme="0"/>
      </right>
      <top style="thin">
        <color theme="0"/>
      </top>
      <bottom/>
      <diagonal/>
    </border>
    <border>
      <left style="medium">
        <color rgb="FFAD833A"/>
      </left>
      <right style="thin">
        <color theme="0"/>
      </right>
      <top/>
      <bottom/>
      <diagonal/>
    </border>
    <border>
      <left style="thin">
        <color theme="0"/>
      </left>
      <right/>
      <top style="thin">
        <color rgb="FFB68A35"/>
      </top>
      <bottom style="medium">
        <color rgb="FFB68A35"/>
      </bottom>
      <diagonal/>
    </border>
    <border>
      <left/>
      <right style="thin">
        <color theme="0"/>
      </right>
      <top/>
      <bottom style="medium">
        <color rgb="FFB68A35"/>
      </bottom>
      <diagonal/>
    </border>
    <border>
      <left style="thin">
        <color theme="0"/>
      </left>
      <right style="thin">
        <color theme="0"/>
      </right>
      <top style="thin">
        <color theme="0"/>
      </top>
      <bottom style="thin">
        <color theme="0"/>
      </bottom>
      <diagonal/>
    </border>
    <border diagonalUp="1">
      <left style="thin">
        <color theme="0"/>
      </left>
      <right style="thin">
        <color theme="0"/>
      </right>
      <top style="thin">
        <color theme="0"/>
      </top>
      <bottom/>
      <diagonal style="thin">
        <color theme="0"/>
      </diagonal>
    </border>
    <border diagonalDown="1">
      <left style="thin">
        <color theme="0"/>
      </left>
      <right style="thin">
        <color theme="0"/>
      </right>
      <top style="thin">
        <color theme="0"/>
      </top>
      <bottom/>
      <diagonal style="thin">
        <color theme="0"/>
      </diagonal>
    </border>
    <border diagonalUp="1">
      <left style="thin">
        <color theme="0"/>
      </left>
      <right style="thin">
        <color theme="0"/>
      </right>
      <top/>
      <bottom/>
      <diagonal style="thin">
        <color theme="0"/>
      </diagonal>
    </border>
    <border diagonalDown="1">
      <left style="thin">
        <color theme="0"/>
      </left>
      <right style="thin">
        <color theme="0"/>
      </right>
      <top/>
      <bottom/>
      <diagonal style="thin">
        <color theme="0"/>
      </diagonal>
    </border>
    <border>
      <left style="thin">
        <color theme="0"/>
      </left>
      <right/>
      <top/>
      <bottom style="thin">
        <color rgb="FFB68A35"/>
      </bottom>
      <diagonal/>
    </border>
  </borders>
  <cellStyleXfs count="2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8" fillId="0" borderId="0" applyNumberFormat="0" applyFill="0" applyBorder="0" applyAlignment="0" applyProtection="0">
      <alignment vertical="top"/>
      <protection locked="0"/>
    </xf>
    <xf numFmtId="0" fontId="9" fillId="0" borderId="0"/>
    <xf numFmtId="0" fontId="22" fillId="0" borderId="0"/>
    <xf numFmtId="0" fontId="22" fillId="0" borderId="0"/>
    <xf numFmtId="0" fontId="9" fillId="0" borderId="0"/>
    <xf numFmtId="0" fontId="30" fillId="2" borderId="1" applyNumberFormat="0" applyAlignment="0" applyProtection="0"/>
    <xf numFmtId="0" fontId="31" fillId="5" borderId="18">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34" fillId="0" borderId="0"/>
    <xf numFmtId="0" fontId="9" fillId="0" borderId="0"/>
    <xf numFmtId="0" fontId="1" fillId="0" borderId="0"/>
    <xf numFmtId="9" fontId="1" fillId="0" borderId="0" applyFont="0" applyFill="0" applyBorder="0" applyAlignment="0" applyProtection="0"/>
    <xf numFmtId="0" fontId="40" fillId="0" borderId="0"/>
    <xf numFmtId="44" fontId="1" fillId="0" borderId="0" applyFont="0" applyFill="0" applyBorder="0" applyAlignment="0" applyProtection="0"/>
  </cellStyleXfs>
  <cellXfs count="545">
    <xf numFmtId="0" fontId="0" fillId="0" borderId="0" xfId="0"/>
    <xf numFmtId="0" fontId="0" fillId="0" borderId="0" xfId="0" applyAlignment="1">
      <alignment vertical="center"/>
    </xf>
    <xf numFmtId="0" fontId="11" fillId="0" borderId="0" xfId="6" applyAlignment="1">
      <alignment vertical="center"/>
    </xf>
    <xf numFmtId="0" fontId="3" fillId="0" borderId="0" xfId="4" applyFont="1" applyAlignment="1">
      <alignment horizontal="center" vertical="center"/>
    </xf>
    <xf numFmtId="0" fontId="2" fillId="0" borderId="0" xfId="4" applyFont="1" applyAlignment="1">
      <alignment horizontal="right" vertical="center"/>
    </xf>
    <xf numFmtId="0" fontId="9" fillId="0" borderId="0" xfId="4" applyAlignment="1">
      <alignment horizontal="right" vertical="center"/>
    </xf>
    <xf numFmtId="0" fontId="8" fillId="0" borderId="0" xfId="4" applyFont="1" applyAlignment="1">
      <alignment horizontal="right" vertical="center" wrapText="1"/>
    </xf>
    <xf numFmtId="0" fontId="13" fillId="0" borderId="0" xfId="0" applyFont="1" applyAlignment="1">
      <alignment vertical="center"/>
    </xf>
    <xf numFmtId="0" fontId="6" fillId="3" borderId="0" xfId="4" applyFont="1" applyFill="1" applyAlignment="1">
      <alignment horizontal="center" vertical="center"/>
    </xf>
    <xf numFmtId="0" fontId="5" fillId="3" borderId="0" xfId="4" applyFont="1" applyFill="1" applyAlignment="1">
      <alignment horizontal="right" vertical="center" readingOrder="2"/>
    </xf>
    <xf numFmtId="0" fontId="6" fillId="3" borderId="0" xfId="4" applyFont="1" applyFill="1" applyAlignment="1">
      <alignment horizontal="right" vertical="center" wrapText="1"/>
    </xf>
    <xf numFmtId="0" fontId="6" fillId="3" borderId="0" xfId="4" applyFont="1" applyFill="1" applyAlignment="1">
      <alignment horizontal="left" vertical="center" wrapText="1"/>
    </xf>
    <xf numFmtId="0" fontId="6" fillId="3" borderId="0" xfId="4" applyFont="1" applyFill="1" applyAlignment="1">
      <alignment horizontal="center" vertical="center" wrapText="1"/>
    </xf>
    <xf numFmtId="0" fontId="14" fillId="0" borderId="0" xfId="0" applyFont="1" applyAlignment="1">
      <alignment vertical="center"/>
    </xf>
    <xf numFmtId="0" fontId="2" fillId="0" borderId="0" xfId="0" applyFont="1" applyAlignment="1">
      <alignment horizontal="right" vertical="center" readingOrder="2"/>
    </xf>
    <xf numFmtId="0" fontId="16" fillId="0" borderId="0" xfId="4" applyFont="1" applyAlignment="1">
      <alignment horizontal="right" vertical="center"/>
    </xf>
    <xf numFmtId="0" fontId="6" fillId="3" borderId="0" xfId="4" applyFont="1" applyFill="1" applyAlignment="1">
      <alignment horizontal="left" vertical="center"/>
    </xf>
    <xf numFmtId="0" fontId="9" fillId="0" borderId="0" xfId="0" applyFont="1" applyAlignment="1">
      <alignment vertical="center"/>
    </xf>
    <xf numFmtId="0" fontId="3" fillId="0" borderId="0" xfId="4" applyFont="1" applyAlignment="1">
      <alignment horizontal="right" vertical="center"/>
    </xf>
    <xf numFmtId="0" fontId="0" fillId="4" borderId="0" xfId="0" applyFill="1" applyAlignment="1">
      <alignment vertical="center"/>
    </xf>
    <xf numFmtId="0" fontId="20" fillId="0" borderId="0" xfId="0" applyFont="1"/>
    <xf numFmtId="0" fontId="6" fillId="3" borderId="2" xfId="0" applyFont="1" applyFill="1" applyBorder="1" applyAlignment="1">
      <alignment horizontal="center" vertical="center"/>
    </xf>
    <xf numFmtId="0" fontId="21" fillId="0" borderId="0" xfId="0" applyFont="1" applyAlignment="1">
      <alignment horizontal="right" vertical="center" indent="1"/>
    </xf>
    <xf numFmtId="3" fontId="8" fillId="0" borderId="0" xfId="1" applyNumberFormat="1" applyFont="1" applyFill="1" applyBorder="1" applyAlignment="1">
      <alignment horizontal="right" vertical="center"/>
    </xf>
    <xf numFmtId="0" fontId="3" fillId="0" borderId="0" xfId="0" applyFont="1" applyAlignment="1">
      <alignment horizontal="left" vertical="center" indent="1"/>
    </xf>
    <xf numFmtId="0" fontId="21" fillId="0" borderId="4" xfId="0" applyFont="1" applyBorder="1" applyAlignment="1">
      <alignment horizontal="center" vertical="center"/>
    </xf>
    <xf numFmtId="3" fontId="3" fillId="0" borderId="4" xfId="1" applyNumberFormat="1" applyFont="1" applyFill="1" applyBorder="1" applyAlignment="1">
      <alignment horizontal="right" vertical="center"/>
    </xf>
    <xf numFmtId="0" fontId="3" fillId="0" borderId="4" xfId="0" applyFont="1" applyBorder="1" applyAlignment="1">
      <alignment horizontal="center" vertical="center"/>
    </xf>
    <xf numFmtId="0" fontId="10" fillId="0" borderId="0" xfId="0" applyFont="1" applyAlignment="1">
      <alignment vertical="center"/>
    </xf>
    <xf numFmtId="0" fontId="23" fillId="0" borderId="0" xfId="11" applyFont="1" applyAlignment="1">
      <alignment vertical="center"/>
    </xf>
    <xf numFmtId="0" fontId="13" fillId="0" borderId="0" xfId="0" applyFont="1"/>
    <xf numFmtId="164" fontId="13" fillId="0" borderId="0" xfId="0" applyNumberFormat="1" applyFont="1"/>
    <xf numFmtId="9" fontId="13" fillId="0" borderId="0" xfId="2" applyFont="1"/>
    <xf numFmtId="0" fontId="27" fillId="0" borderId="0" xfId="0" applyFont="1" applyAlignment="1">
      <alignment horizontal="right" vertical="center"/>
    </xf>
    <xf numFmtId="0" fontId="10" fillId="0" borderId="0" xfId="0" applyFont="1" applyAlignment="1">
      <alignment horizontal="right" vertical="center"/>
    </xf>
    <xf numFmtId="0" fontId="24" fillId="0" borderId="4" xfId="0" applyFont="1" applyBorder="1" applyAlignment="1">
      <alignment horizontal="right" vertical="center"/>
    </xf>
    <xf numFmtId="1" fontId="19" fillId="0" borderId="4" xfId="0" applyNumberFormat="1" applyFont="1" applyBorder="1" applyAlignment="1">
      <alignment horizontal="right" vertical="center"/>
    </xf>
    <xf numFmtId="0" fontId="10" fillId="0" borderId="0" xfId="0" applyFont="1"/>
    <xf numFmtId="0" fontId="6" fillId="3" borderId="0" xfId="0" applyFont="1" applyFill="1" applyAlignment="1">
      <alignment horizontal="center" vertical="center"/>
    </xf>
    <xf numFmtId="0" fontId="6" fillId="3" borderId="5" xfId="0" applyFont="1" applyFill="1" applyBorder="1" applyAlignment="1">
      <alignment horizontal="center" vertical="center"/>
    </xf>
    <xf numFmtId="0" fontId="2" fillId="0" borderId="0" xfId="13" applyFont="1" applyAlignment="1">
      <alignment vertical="center"/>
    </xf>
    <xf numFmtId="0" fontId="3" fillId="0" borderId="0" xfId="13" applyFont="1" applyAlignment="1">
      <alignment vertical="center"/>
    </xf>
    <xf numFmtId="0" fontId="28" fillId="0" borderId="0" xfId="13" applyFont="1" applyAlignment="1">
      <alignment vertical="center" readingOrder="2"/>
    </xf>
    <xf numFmtId="3" fontId="28" fillId="0" borderId="0" xfId="13" applyNumberFormat="1" applyFont="1" applyAlignment="1">
      <alignment vertical="center" readingOrder="2"/>
    </xf>
    <xf numFmtId="0" fontId="29" fillId="0" borderId="0" xfId="13" applyFont="1" applyAlignment="1">
      <alignment vertical="center"/>
    </xf>
    <xf numFmtId="0" fontId="3" fillId="0" borderId="0" xfId="13" applyFont="1" applyAlignment="1">
      <alignment horizontal="center" vertical="center"/>
    </xf>
    <xf numFmtId="0" fontId="5" fillId="3" borderId="8" xfId="0" applyFont="1" applyFill="1" applyBorder="1" applyAlignment="1">
      <alignment horizontal="center" vertical="center" wrapText="1"/>
    </xf>
    <xf numFmtId="0" fontId="5" fillId="3" borderId="12" xfId="0" applyFont="1" applyFill="1" applyBorder="1" applyAlignment="1">
      <alignment horizontal="center" vertical="center"/>
    </xf>
    <xf numFmtId="0" fontId="6" fillId="3" borderId="11" xfId="0" applyFont="1" applyFill="1" applyBorder="1" applyAlignment="1">
      <alignment horizontal="center" vertical="center"/>
    </xf>
    <xf numFmtId="0" fontId="5" fillId="3" borderId="8" xfId="0" applyFont="1" applyFill="1" applyBorder="1" applyAlignment="1">
      <alignment horizontal="center" vertical="center"/>
    </xf>
    <xf numFmtId="0" fontId="9" fillId="0" borderId="0" xfId="0" applyFont="1" applyAlignment="1">
      <alignment horizontal="center" vertical="center" readingOrder="2"/>
    </xf>
    <xf numFmtId="0" fontId="6" fillId="3" borderId="0" xfId="21" applyFont="1" applyFill="1" applyAlignment="1">
      <alignment horizontal="center" vertical="center"/>
    </xf>
    <xf numFmtId="0" fontId="5" fillId="3" borderId="0" xfId="21" applyFont="1" applyFill="1" applyAlignment="1">
      <alignment horizontal="right" vertical="center" indent="1" readingOrder="2"/>
    </xf>
    <xf numFmtId="0" fontId="5" fillId="3" borderId="0" xfId="21" applyFont="1" applyFill="1" applyAlignment="1">
      <alignment horizontal="right" vertical="center" readingOrder="2"/>
    </xf>
    <xf numFmtId="0" fontId="3" fillId="0" borderId="0" xfId="21" applyFont="1" applyAlignment="1">
      <alignment horizontal="center" vertical="center"/>
    </xf>
    <xf numFmtId="0" fontId="14" fillId="0" borderId="0" xfId="8" applyFont="1" applyAlignment="1">
      <alignment horizontal="right" vertical="center" wrapText="1" indent="1" readingOrder="2"/>
    </xf>
    <xf numFmtId="0" fontId="32" fillId="0" borderId="0" xfId="8" applyFont="1" applyAlignment="1">
      <alignment horizontal="left" vertical="center" wrapText="1" indent="1" readingOrder="1"/>
    </xf>
    <xf numFmtId="0" fontId="14" fillId="0" borderId="0" xfId="8" applyFont="1" applyAlignment="1">
      <alignment horizontal="right" vertical="center" indent="1" readingOrder="2"/>
    </xf>
    <xf numFmtId="0" fontId="19" fillId="0" borderId="0" xfId="8" applyFont="1" applyAlignment="1">
      <alignment horizontal="left" vertical="center" indent="1" readingOrder="1"/>
    </xf>
    <xf numFmtId="0" fontId="2" fillId="0" borderId="0" xfId="8" applyFont="1" applyAlignment="1">
      <alignment horizontal="right" vertical="center" indent="1" readingOrder="2"/>
    </xf>
    <xf numFmtId="0" fontId="6" fillId="3" borderId="0" xfId="21" applyFont="1" applyFill="1" applyAlignment="1">
      <alignment horizontal="center" vertical="center" readingOrder="1"/>
    </xf>
    <xf numFmtId="0" fontId="9" fillId="0" borderId="0" xfId="0" applyFont="1" applyAlignment="1">
      <alignment vertical="center" readingOrder="2"/>
    </xf>
    <xf numFmtId="0" fontId="14" fillId="0" borderId="0" xfId="0" applyFont="1" applyAlignment="1">
      <alignment horizontal="right" vertical="center" wrapText="1" indent="1"/>
    </xf>
    <xf numFmtId="0" fontId="19" fillId="0" borderId="0" xfId="0" applyFont="1" applyAlignment="1">
      <alignment horizontal="left" vertical="center" wrapText="1" indent="1"/>
    </xf>
    <xf numFmtId="0" fontId="20" fillId="0" borderId="0" xfId="0" applyFont="1" applyAlignment="1">
      <alignment vertical="center"/>
    </xf>
    <xf numFmtId="0" fontId="3" fillId="0" borderId="0" xfId="0" applyFont="1" applyAlignment="1">
      <alignment horizontal="left" vertical="center" wrapText="1" indent="1"/>
    </xf>
    <xf numFmtId="0" fontId="9" fillId="0" borderId="0" xfId="0" applyFont="1" applyAlignment="1">
      <alignment horizontal="right" vertical="center" wrapText="1" indent="1" readingOrder="2"/>
    </xf>
    <xf numFmtId="0" fontId="5" fillId="3" borderId="5" xfId="6" applyFont="1" applyFill="1" applyBorder="1" applyAlignment="1">
      <alignment horizontal="center" vertical="center" wrapText="1" readingOrder="2"/>
    </xf>
    <xf numFmtId="0" fontId="5" fillId="3" borderId="2" xfId="6" applyFont="1" applyFill="1" applyBorder="1" applyAlignment="1">
      <alignment horizontal="center" vertical="center" wrapText="1" readingOrder="2"/>
    </xf>
    <xf numFmtId="0" fontId="6" fillId="3" borderId="6" xfId="6" applyFont="1" applyFill="1" applyBorder="1" applyAlignment="1">
      <alignment horizontal="center" vertical="center" wrapText="1"/>
    </xf>
    <xf numFmtId="0" fontId="13" fillId="0" borderId="0" xfId="8" applyFont="1" applyAlignment="1">
      <alignment horizontal="right" vertical="center" indent="1" readingOrder="2"/>
    </xf>
    <xf numFmtId="0" fontId="9" fillId="0" borderId="0" xfId="0" applyFont="1" applyAlignment="1">
      <alignment horizontal="right" vertical="center" indent="1" readingOrder="2"/>
    </xf>
    <xf numFmtId="0" fontId="8" fillId="0" borderId="0" xfId="0" applyFont="1" applyAlignment="1">
      <alignment horizontal="left" vertical="center" indent="1" readingOrder="2"/>
    </xf>
    <xf numFmtId="0" fontId="10" fillId="0" borderId="0" xfId="8" applyFont="1" applyAlignment="1">
      <alignment horizontal="left" vertical="center" indent="1" readingOrder="2"/>
    </xf>
    <xf numFmtId="0" fontId="15" fillId="0" borderId="0" xfId="8" applyFont="1" applyAlignment="1">
      <alignment horizontal="left" vertical="center" wrapText="1" indent="1"/>
    </xf>
    <xf numFmtId="0" fontId="8" fillId="0" borderId="0" xfId="0" applyFont="1" applyAlignment="1">
      <alignment horizontal="center" vertical="center" readingOrder="2"/>
    </xf>
    <xf numFmtId="0" fontId="2" fillId="0" borderId="0" xfId="0" applyFont="1" applyAlignment="1">
      <alignment horizontal="right" vertical="center" wrapText="1" indent="1" readingOrder="2"/>
    </xf>
    <xf numFmtId="0" fontId="3" fillId="0" borderId="0" xfId="0" applyFont="1" applyAlignment="1">
      <alignment horizontal="left" vertical="center" wrapText="1" indent="1" readingOrder="1"/>
    </xf>
    <xf numFmtId="0" fontId="8" fillId="0" borderId="0" xfId="0" applyFont="1" applyAlignment="1">
      <alignment vertical="center" readingOrder="2"/>
    </xf>
    <xf numFmtId="3" fontId="3" fillId="0" borderId="0" xfId="1" applyNumberFormat="1" applyFont="1" applyFill="1" applyBorder="1" applyAlignment="1">
      <alignment horizontal="right" vertical="center"/>
    </xf>
    <xf numFmtId="0" fontId="6" fillId="3" borderId="3" xfId="0" applyFont="1" applyFill="1" applyBorder="1" applyAlignment="1">
      <alignment horizontal="center" vertical="center"/>
    </xf>
    <xf numFmtId="0" fontId="23" fillId="0" borderId="0" xfId="13" applyFont="1" applyAlignment="1">
      <alignment vertical="center"/>
    </xf>
    <xf numFmtId="3" fontId="10" fillId="0" borderId="0" xfId="0" applyNumberFormat="1" applyFont="1" applyAlignment="1">
      <alignment vertical="center"/>
    </xf>
    <xf numFmtId="0" fontId="3" fillId="0" borderId="0" xfId="13" applyFont="1" applyAlignment="1">
      <alignment horizontal="left" vertical="center" indent="1"/>
    </xf>
    <xf numFmtId="4" fontId="3" fillId="0" borderId="0" xfId="0" applyNumberFormat="1" applyFont="1" applyAlignment="1">
      <alignment vertical="center" wrapText="1" readingOrder="2"/>
    </xf>
    <xf numFmtId="0" fontId="8" fillId="0" borderId="0" xfId="0" applyFont="1" applyAlignment="1">
      <alignment horizontal="right" vertical="center"/>
    </xf>
    <xf numFmtId="0" fontId="5" fillId="3" borderId="11" xfId="0" applyFont="1" applyFill="1" applyBorder="1" applyAlignment="1">
      <alignment horizontal="right" vertical="center" indent="1"/>
    </xf>
    <xf numFmtId="0" fontId="5" fillId="3" borderId="0" xfId="0" applyFont="1" applyFill="1" applyAlignment="1">
      <alignment horizontal="right" vertical="center" wrapText="1" indent="1"/>
    </xf>
    <xf numFmtId="0" fontId="2" fillId="0" borderId="7" xfId="0" applyFont="1" applyBorder="1" applyAlignment="1">
      <alignment horizontal="right" vertical="center" wrapText="1" indent="1" readingOrder="2"/>
    </xf>
    <xf numFmtId="0" fontId="6" fillId="3" borderId="11" xfId="0" applyFont="1" applyFill="1" applyBorder="1" applyAlignment="1">
      <alignment horizontal="left" vertical="center" indent="1"/>
    </xf>
    <xf numFmtId="0" fontId="3" fillId="0" borderId="0" xfId="13" applyFont="1" applyAlignment="1">
      <alignment horizontal="left" vertical="center" wrapText="1" indent="1"/>
    </xf>
    <xf numFmtId="0" fontId="6" fillId="3" borderId="0" xfId="0" applyFont="1" applyFill="1" applyAlignment="1">
      <alignment horizontal="left" vertical="center" wrapText="1" indent="1"/>
    </xf>
    <xf numFmtId="3" fontId="3" fillId="0" borderId="0" xfId="0" applyNumberFormat="1" applyFont="1" applyAlignment="1">
      <alignment vertical="center"/>
    </xf>
    <xf numFmtId="0" fontId="3" fillId="0" borderId="20" xfId="4" applyFont="1" applyBorder="1" applyAlignment="1">
      <alignment horizontal="center" vertical="center"/>
    </xf>
    <xf numFmtId="0" fontId="2" fillId="0" borderId="20" xfId="4" applyFont="1" applyBorder="1" applyAlignment="1">
      <alignment horizontal="right" vertical="center"/>
    </xf>
    <xf numFmtId="0" fontId="9" fillId="0" borderId="20" xfId="4" applyBorder="1" applyAlignment="1">
      <alignment horizontal="right" vertical="center"/>
    </xf>
    <xf numFmtId="0" fontId="8" fillId="0" borderId="20" xfId="4" applyFont="1" applyBorder="1" applyAlignment="1">
      <alignment horizontal="right" vertical="center" wrapText="1"/>
    </xf>
    <xf numFmtId="0" fontId="3" fillId="0" borderId="20" xfId="4" applyFont="1" applyBorder="1" applyAlignment="1">
      <alignment horizontal="right" vertical="center"/>
    </xf>
    <xf numFmtId="0" fontId="13" fillId="0" borderId="0" xfId="0" applyFont="1" applyAlignment="1">
      <alignment horizontal="center" vertical="center"/>
    </xf>
    <xf numFmtId="0" fontId="5" fillId="3" borderId="0" xfId="10" applyFont="1" applyFill="1" applyAlignment="1">
      <alignment horizontal="left" vertical="center" wrapText="1"/>
    </xf>
    <xf numFmtId="0" fontId="5" fillId="3" borderId="2" xfId="0" applyFont="1" applyFill="1" applyBorder="1" applyAlignment="1">
      <alignment horizontal="center"/>
    </xf>
    <xf numFmtId="0" fontId="6" fillId="3" borderId="0" xfId="0" applyFont="1" applyFill="1" applyAlignment="1">
      <alignment horizontal="right" vertical="center" wrapText="1"/>
    </xf>
    <xf numFmtId="0" fontId="6" fillId="3" borderId="0" xfId="0" applyFont="1" applyFill="1" applyAlignment="1">
      <alignment vertical="center"/>
    </xf>
    <xf numFmtId="0" fontId="5" fillId="3" borderId="0" xfId="10" applyFont="1" applyFill="1" applyAlignment="1">
      <alignment horizontal="right" vertical="center" wrapText="1" indent="1"/>
    </xf>
    <xf numFmtId="0" fontId="5" fillId="3" borderId="0" xfId="10" applyFont="1" applyFill="1" applyAlignment="1">
      <alignment vertical="center" wrapText="1"/>
    </xf>
    <xf numFmtId="0" fontId="6" fillId="3" borderId="0" xfId="0" applyFont="1" applyFill="1" applyAlignment="1">
      <alignment horizontal="left" vertical="center" indent="1"/>
    </xf>
    <xf numFmtId="9" fontId="3" fillId="0" borderId="0" xfId="2" applyFont="1" applyFill="1" applyBorder="1" applyAlignment="1">
      <alignment horizontal="right" vertical="center"/>
    </xf>
    <xf numFmtId="9" fontId="3" fillId="0" borderId="4" xfId="2" applyFont="1" applyFill="1" applyBorder="1" applyAlignment="1">
      <alignment horizontal="right" vertical="center"/>
    </xf>
    <xf numFmtId="0" fontId="5" fillId="3" borderId="5" xfId="10" applyFont="1" applyFill="1" applyBorder="1" applyAlignment="1">
      <alignment horizontal="left" vertical="center" wrapText="1"/>
    </xf>
    <xf numFmtId="0" fontId="6" fillId="3" borderId="6" xfId="10" applyFont="1" applyFill="1" applyBorder="1" applyAlignment="1">
      <alignment horizontal="right" vertical="center" wrapText="1"/>
    </xf>
    <xf numFmtId="0" fontId="5" fillId="3" borderId="5" xfId="10" applyFont="1" applyFill="1" applyBorder="1" applyAlignment="1">
      <alignment horizontal="right" vertical="center" indent="1"/>
    </xf>
    <xf numFmtId="0" fontId="6" fillId="3" borderId="6" xfId="10" applyFont="1" applyFill="1" applyBorder="1" applyAlignment="1">
      <alignment horizontal="left" vertical="center" indent="1"/>
    </xf>
    <xf numFmtId="3" fontId="8" fillId="0" borderId="0" xfId="10" applyNumberFormat="1" applyFont="1" applyAlignment="1">
      <alignment horizontal="right" vertical="center"/>
    </xf>
    <xf numFmtId="3" fontId="3" fillId="0" borderId="0" xfId="10" applyNumberFormat="1" applyFont="1" applyAlignment="1">
      <alignment horizontal="right" vertical="center"/>
    </xf>
    <xf numFmtId="9" fontId="19" fillId="0" borderId="0" xfId="2" applyFont="1" applyFill="1" applyBorder="1" applyAlignment="1">
      <alignment horizontal="right" vertical="center"/>
    </xf>
    <xf numFmtId="9" fontId="3" fillId="0" borderId="4" xfId="0" applyNumberFormat="1" applyFont="1" applyBorder="1" applyAlignment="1">
      <alignment horizontal="right" vertical="center"/>
    </xf>
    <xf numFmtId="164" fontId="13" fillId="0" borderId="0" xfId="0" applyNumberFormat="1" applyFont="1" applyAlignment="1">
      <alignment horizontal="center" vertical="center"/>
    </xf>
    <xf numFmtId="9" fontId="13" fillId="0" borderId="0" xfId="2" applyFont="1" applyAlignment="1">
      <alignment horizontal="center" vertical="center"/>
    </xf>
    <xf numFmtId="0" fontId="3" fillId="0" borderId="0" xfId="0" applyFont="1" applyAlignment="1">
      <alignment horizontal="left" vertical="center"/>
    </xf>
    <xf numFmtId="165" fontId="8" fillId="0" borderId="0" xfId="0" applyNumberFormat="1" applyFont="1" applyAlignment="1">
      <alignment vertical="center" wrapText="1" readingOrder="2"/>
    </xf>
    <xf numFmtId="167" fontId="8" fillId="0" borderId="0" xfId="0" applyNumberFormat="1" applyFont="1" applyAlignment="1">
      <alignment vertical="center" wrapText="1" readingOrder="2"/>
    </xf>
    <xf numFmtId="165" fontId="8" fillId="0" borderId="0" xfId="0" applyNumberFormat="1" applyFont="1" applyAlignment="1">
      <alignment horizontal="right" vertical="center"/>
    </xf>
    <xf numFmtId="167" fontId="8" fillId="0" borderId="0" xfId="0" applyNumberFormat="1" applyFont="1" applyAlignment="1">
      <alignment horizontal="right" vertical="center"/>
    </xf>
    <xf numFmtId="165" fontId="8" fillId="0" borderId="7" xfId="13" applyNumberFormat="1" applyFont="1" applyBorder="1" applyAlignment="1">
      <alignment vertical="center" wrapText="1"/>
    </xf>
    <xf numFmtId="0" fontId="3" fillId="0" borderId="7" xfId="0" applyFont="1" applyBorder="1" applyAlignment="1">
      <alignment horizontal="left" vertical="center" wrapText="1" indent="1" readingOrder="2"/>
    </xf>
    <xf numFmtId="166" fontId="19" fillId="0" borderId="4" xfId="2" applyNumberFormat="1" applyFont="1" applyBorder="1" applyAlignment="1">
      <alignment horizontal="right" vertical="center"/>
    </xf>
    <xf numFmtId="0" fontId="6" fillId="3" borderId="8" xfId="0" applyFont="1" applyFill="1" applyBorder="1" applyAlignment="1">
      <alignment horizontal="center" vertical="center"/>
    </xf>
    <xf numFmtId="0" fontId="5" fillId="3" borderId="2" xfId="0" applyFont="1" applyFill="1" applyBorder="1" applyAlignment="1">
      <alignment horizontal="center" vertical="center"/>
    </xf>
    <xf numFmtId="0" fontId="2" fillId="0" borderId="0" xfId="12" applyFont="1" applyAlignment="1">
      <alignment horizontal="right" vertical="center" indent="1"/>
    </xf>
    <xf numFmtId="0" fontId="21" fillId="0" borderId="9" xfId="0" applyFont="1" applyBorder="1" applyAlignment="1">
      <alignment horizontal="right" vertical="center" indent="1"/>
    </xf>
    <xf numFmtId="0" fontId="14" fillId="0" borderId="7" xfId="0" applyFont="1" applyBorder="1" applyAlignment="1">
      <alignment horizontal="right" vertical="center" wrapText="1" indent="1" readingOrder="2"/>
    </xf>
    <xf numFmtId="0" fontId="2" fillId="0" borderId="0" xfId="0" applyFont="1" applyAlignment="1">
      <alignment horizontal="right" vertical="center" indent="1"/>
    </xf>
    <xf numFmtId="165" fontId="8" fillId="0" borderId="11" xfId="0" applyNumberFormat="1" applyFont="1" applyBorder="1" applyAlignment="1">
      <alignment horizontal="right" vertical="center"/>
    </xf>
    <xf numFmtId="165" fontId="3" fillId="0" borderId="12" xfId="0" applyNumberFormat="1" applyFont="1" applyBorder="1" applyAlignment="1">
      <alignment horizontal="right" vertical="center"/>
    </xf>
    <xf numFmtId="0" fontId="5" fillId="3" borderId="0" xfId="0" applyFont="1" applyFill="1" applyAlignment="1">
      <alignment horizontal="right" vertical="center" indent="1"/>
    </xf>
    <xf numFmtId="165" fontId="3" fillId="0" borderId="5" xfId="0" applyNumberFormat="1" applyFont="1" applyBorder="1" applyAlignment="1">
      <alignment vertical="center" wrapText="1" readingOrder="2"/>
    </xf>
    <xf numFmtId="165" fontId="3" fillId="0" borderId="0" xfId="0" applyNumberFormat="1" applyFont="1" applyAlignment="1">
      <alignment horizontal="right" vertical="center"/>
    </xf>
    <xf numFmtId="165" fontId="8" fillId="0" borderId="7" xfId="0" applyNumberFormat="1" applyFont="1" applyBorder="1" applyAlignment="1">
      <alignment horizontal="right" vertical="center"/>
    </xf>
    <xf numFmtId="165" fontId="3" fillId="0" borderId="7" xfId="0" applyNumberFormat="1" applyFont="1" applyBorder="1" applyAlignment="1">
      <alignment horizontal="right" vertical="center"/>
    </xf>
    <xf numFmtId="0" fontId="8" fillId="0" borderId="0" xfId="13" applyFont="1" applyAlignment="1">
      <alignment vertical="center"/>
    </xf>
    <xf numFmtId="166" fontId="8" fillId="0" borderId="0" xfId="2" applyNumberFormat="1" applyFont="1" applyAlignment="1">
      <alignment vertical="center" wrapText="1" readingOrder="2"/>
    </xf>
    <xf numFmtId="166" fontId="3" fillId="0" borderId="5" xfId="2" applyNumberFormat="1" applyFont="1" applyBorder="1" applyAlignment="1">
      <alignment vertical="center" wrapText="1" readingOrder="2"/>
    </xf>
    <xf numFmtId="166" fontId="8" fillId="0" borderId="0" xfId="2" applyNumberFormat="1" applyFont="1" applyAlignment="1">
      <alignment horizontal="right" vertical="center"/>
    </xf>
    <xf numFmtId="166" fontId="3" fillId="0" borderId="0" xfId="2" applyNumberFormat="1" applyFont="1" applyAlignment="1">
      <alignment horizontal="right" vertical="center"/>
    </xf>
    <xf numFmtId="166" fontId="8" fillId="0" borderId="7" xfId="2" applyNumberFormat="1" applyFont="1" applyBorder="1" applyAlignment="1">
      <alignment horizontal="right" vertical="center"/>
    </xf>
    <xf numFmtId="166" fontId="3" fillId="0" borderId="7" xfId="2" applyNumberFormat="1" applyFont="1" applyBorder="1" applyAlignment="1">
      <alignment horizontal="right" vertical="center"/>
    </xf>
    <xf numFmtId="0" fontId="8" fillId="0" borderId="11" xfId="0" applyFont="1" applyBorder="1" applyAlignment="1">
      <alignment horizontal="right" vertical="center"/>
    </xf>
    <xf numFmtId="0" fontId="3" fillId="0" borderId="12" xfId="0" applyFont="1" applyBorder="1" applyAlignment="1">
      <alignment horizontal="right" vertical="center"/>
    </xf>
    <xf numFmtId="2" fontId="8" fillId="0" borderId="0" xfId="0" applyNumberFormat="1" applyFont="1" applyAlignment="1">
      <alignment vertical="center" wrapText="1" readingOrder="2"/>
    </xf>
    <xf numFmtId="2" fontId="3" fillId="0" borderId="5" xfId="0" applyNumberFormat="1" applyFont="1" applyBorder="1" applyAlignment="1">
      <alignment vertical="center" wrapText="1" readingOrder="2"/>
    </xf>
    <xf numFmtId="2" fontId="8" fillId="0" borderId="0" xfId="0" applyNumberFormat="1" applyFont="1" applyAlignment="1">
      <alignment horizontal="right" vertical="center"/>
    </xf>
    <xf numFmtId="2" fontId="3" fillId="0" borderId="0" xfId="0" applyNumberFormat="1" applyFont="1" applyAlignment="1">
      <alignment horizontal="right" vertical="center"/>
    </xf>
    <xf numFmtId="2" fontId="8" fillId="0" borderId="7" xfId="0" applyNumberFormat="1" applyFont="1" applyBorder="1" applyAlignment="1">
      <alignment horizontal="right" vertical="center"/>
    </xf>
    <xf numFmtId="2" fontId="3" fillId="0" borderId="7" xfId="0" applyNumberFormat="1" applyFont="1" applyBorder="1" applyAlignment="1">
      <alignment horizontal="right" vertical="center"/>
    </xf>
    <xf numFmtId="0" fontId="14" fillId="0" borderId="0" xfId="0" applyFont="1" applyAlignment="1">
      <alignment horizontal="right" vertical="center" wrapText="1" indent="1" readingOrder="2"/>
    </xf>
    <xf numFmtId="0" fontId="39" fillId="0" borderId="0" xfId="0" applyFont="1"/>
    <xf numFmtId="164" fontId="2" fillId="0" borderId="0" xfId="14" applyNumberFormat="1" applyFont="1" applyFill="1" applyBorder="1" applyAlignment="1">
      <alignment horizontal="right" vertical="center"/>
    </xf>
    <xf numFmtId="164" fontId="8" fillId="0" borderId="0" xfId="1" applyNumberFormat="1" applyFont="1" applyFill="1" applyBorder="1" applyAlignment="1">
      <alignment horizontal="right" vertical="center" readingOrder="2"/>
    </xf>
    <xf numFmtId="166" fontId="8" fillId="0" borderId="0" xfId="2" applyNumberFormat="1" applyFont="1" applyFill="1" applyBorder="1" applyAlignment="1">
      <alignment horizontal="right" vertical="center"/>
    </xf>
    <xf numFmtId="0" fontId="19" fillId="0" borderId="17" xfId="0" applyFont="1" applyBorder="1" applyAlignment="1">
      <alignment horizontal="left" vertical="center" indent="1"/>
    </xf>
    <xf numFmtId="0" fontId="19" fillId="0" borderId="9" xfId="0" applyFont="1" applyBorder="1" applyAlignment="1">
      <alignment horizontal="left" vertical="center" indent="1"/>
    </xf>
    <xf numFmtId="0" fontId="0" fillId="0" borderId="5" xfId="0" applyBorder="1"/>
    <xf numFmtId="0" fontId="2" fillId="0" borderId="23" xfId="0" applyFont="1" applyBorder="1" applyAlignment="1">
      <alignment horizontal="center" vertical="center" wrapText="1" readingOrder="2"/>
    </xf>
    <xf numFmtId="164" fontId="3" fillId="0" borderId="4" xfId="1" applyNumberFormat="1" applyFont="1" applyFill="1" applyBorder="1" applyAlignment="1">
      <alignment horizontal="right" vertical="center" readingOrder="2"/>
    </xf>
    <xf numFmtId="166" fontId="3" fillId="0" borderId="4" xfId="2" applyNumberFormat="1" applyFont="1" applyFill="1" applyBorder="1" applyAlignment="1">
      <alignment horizontal="right" vertical="center"/>
    </xf>
    <xf numFmtId="0" fontId="3" fillId="0" borderId="4" xfId="0" applyFont="1" applyBorder="1" applyAlignment="1">
      <alignment horizontal="center" vertical="center" wrapText="1" readingOrder="2"/>
    </xf>
    <xf numFmtId="0" fontId="13" fillId="4" borderId="0" xfId="0" applyFont="1" applyFill="1"/>
    <xf numFmtId="0" fontId="5" fillId="3" borderId="8" xfId="15" applyFont="1" applyFill="1" applyBorder="1">
      <alignment horizontal="center" vertical="center" wrapText="1"/>
    </xf>
    <xf numFmtId="0" fontId="6" fillId="3" borderId="8" xfId="15" applyFont="1" applyFill="1" applyBorder="1">
      <alignment horizontal="center" vertical="center" wrapText="1"/>
    </xf>
    <xf numFmtId="164" fontId="2" fillId="0" borderId="0" xfId="14" applyNumberFormat="1" applyFont="1" applyFill="1" applyBorder="1" applyAlignment="1">
      <alignment vertical="center"/>
    </xf>
    <xf numFmtId="164" fontId="8" fillId="0" borderId="0" xfId="1" applyNumberFormat="1" applyFont="1" applyFill="1" applyBorder="1" applyAlignment="1">
      <alignment horizontal="right" vertical="center"/>
    </xf>
    <xf numFmtId="164" fontId="3" fillId="0" borderId="0" xfId="1" applyNumberFormat="1" applyFont="1" applyFill="1" applyBorder="1" applyAlignment="1">
      <alignment horizontal="right" vertical="center"/>
    </xf>
    <xf numFmtId="0" fontId="3" fillId="0" borderId="0" xfId="24" applyFont="1" applyAlignment="1">
      <alignment horizontal="left" vertical="center" indent="1"/>
    </xf>
    <xf numFmtId="3" fontId="14" fillId="0" borderId="4" xfId="0" applyNumberFormat="1" applyFont="1" applyBorder="1" applyAlignment="1">
      <alignment horizontal="center" vertical="center"/>
    </xf>
    <xf numFmtId="3" fontId="19" fillId="0" borderId="4" xfId="0" applyNumberFormat="1" applyFont="1" applyBorder="1" applyAlignment="1">
      <alignment horizontal="right" vertical="center"/>
    </xf>
    <xf numFmtId="3" fontId="19" fillId="0" borderId="4" xfId="0" applyNumberFormat="1" applyFont="1" applyBorder="1" applyAlignment="1">
      <alignment horizontal="center" vertical="center"/>
    </xf>
    <xf numFmtId="0" fontId="9" fillId="0" borderId="0" xfId="24" applyFont="1" applyAlignment="1">
      <alignment vertical="center"/>
    </xf>
    <xf numFmtId="0" fontId="7" fillId="0" borderId="0" xfId="0" applyFont="1" applyAlignment="1">
      <alignment horizontal="left" vertical="center"/>
    </xf>
    <xf numFmtId="3" fontId="13" fillId="0" borderId="0" xfId="0" applyNumberFormat="1" applyFont="1" applyAlignment="1">
      <alignment vertical="center"/>
    </xf>
    <xf numFmtId="0" fontId="6" fillId="3" borderId="2" xfId="15" applyFont="1" applyFill="1" applyBorder="1">
      <alignment horizontal="center" vertical="center" wrapText="1"/>
    </xf>
    <xf numFmtId="164" fontId="2" fillId="0" borderId="0" xfId="14" applyNumberFormat="1" applyFont="1" applyFill="1" applyBorder="1" applyAlignment="1">
      <alignment horizontal="right" vertical="center" wrapText="1" indent="1"/>
    </xf>
    <xf numFmtId="166" fontId="3" fillId="0" borderId="0" xfId="2" applyNumberFormat="1" applyFont="1" applyFill="1" applyBorder="1" applyAlignment="1">
      <alignment horizontal="right" vertical="center"/>
    </xf>
    <xf numFmtId="1" fontId="8" fillId="0" borderId="0" xfId="2" applyNumberFormat="1" applyFont="1" applyFill="1" applyBorder="1" applyAlignment="1">
      <alignment horizontal="right" vertical="center"/>
    </xf>
    <xf numFmtId="0" fontId="3" fillId="0" borderId="0" xfId="24" applyFont="1" applyAlignment="1">
      <alignment horizontal="left" vertical="center" wrapText="1" indent="1"/>
    </xf>
    <xf numFmtId="166" fontId="13" fillId="0" borderId="0" xfId="2" applyNumberFormat="1" applyFont="1"/>
    <xf numFmtId="0" fontId="32" fillId="0" borderId="0" xfId="0" applyFont="1" applyAlignment="1">
      <alignment horizontal="left" vertical="center" wrapText="1" indent="1"/>
    </xf>
    <xf numFmtId="0" fontId="5" fillId="3" borderId="5" xfId="0" applyFont="1" applyFill="1" applyBorder="1" applyAlignment="1">
      <alignment horizontal="center" vertical="center"/>
    </xf>
    <xf numFmtId="0" fontId="19" fillId="0" borderId="7" xfId="0" applyFont="1" applyBorder="1" applyAlignment="1">
      <alignment horizontal="right" vertical="center" indent="1"/>
    </xf>
    <xf numFmtId="3" fontId="10" fillId="0" borderId="7" xfId="0" applyNumberFormat="1" applyFont="1" applyBorder="1" applyAlignment="1">
      <alignment vertical="center"/>
    </xf>
    <xf numFmtId="3" fontId="19" fillId="0" borderId="7" xfId="0" applyNumberFormat="1" applyFont="1" applyBorder="1" applyAlignment="1">
      <alignment vertical="center"/>
    </xf>
    <xf numFmtId="4" fontId="8" fillId="0" borderId="0" xfId="0" applyNumberFormat="1" applyFont="1" applyAlignment="1">
      <alignment vertical="center" wrapText="1" readingOrder="2"/>
    </xf>
    <xf numFmtId="4" fontId="8" fillId="0" borderId="0" xfId="0" applyNumberFormat="1" applyFont="1" applyAlignment="1">
      <alignment horizontal="left" vertical="center" wrapText="1" readingOrder="1"/>
    </xf>
    <xf numFmtId="4" fontId="3" fillId="0" borderId="0" xfId="0" applyNumberFormat="1" applyFont="1" applyAlignment="1">
      <alignment horizontal="left" vertical="center" wrapText="1" readingOrder="1"/>
    </xf>
    <xf numFmtId="164" fontId="3" fillId="0" borderId="0" xfId="1" applyNumberFormat="1" applyFont="1" applyFill="1" applyBorder="1" applyAlignment="1">
      <alignment vertical="center" readingOrder="2"/>
    </xf>
    <xf numFmtId="3" fontId="0" fillId="0" borderId="0" xfId="0" applyNumberFormat="1"/>
    <xf numFmtId="2" fontId="3" fillId="0" borderId="0" xfId="0" applyNumberFormat="1" applyFont="1" applyAlignment="1">
      <alignment vertical="center"/>
    </xf>
    <xf numFmtId="3" fontId="8" fillId="0" borderId="0" xfId="0" applyNumberFormat="1" applyFont="1" applyAlignment="1">
      <alignment vertical="center" wrapText="1" readingOrder="2"/>
    </xf>
    <xf numFmtId="164" fontId="3" fillId="0" borderId="0" xfId="1" applyNumberFormat="1" applyFont="1" applyFill="1" applyBorder="1" applyAlignment="1">
      <alignment vertical="center"/>
    </xf>
    <xf numFmtId="165" fontId="8" fillId="0" borderId="7" xfId="2" applyNumberFormat="1" applyFont="1" applyFill="1" applyBorder="1" applyAlignment="1">
      <alignment vertical="center" wrapText="1" readingOrder="2"/>
    </xf>
    <xf numFmtId="0" fontId="3" fillId="0" borderId="20" xfId="0" applyFont="1" applyBorder="1" applyAlignment="1">
      <alignment vertical="center"/>
    </xf>
    <xf numFmtId="0" fontId="23" fillId="0" borderId="20" xfId="13" applyFont="1" applyBorder="1" applyAlignment="1">
      <alignment vertical="center"/>
    </xf>
    <xf numFmtId="0" fontId="8" fillId="0" borderId="0" xfId="13" applyFont="1" applyAlignment="1">
      <alignment horizontal="right" vertical="center" wrapText="1" readingOrder="2"/>
    </xf>
    <xf numFmtId="0" fontId="8" fillId="0" borderId="0" xfId="13" applyFont="1" applyAlignment="1">
      <alignment vertical="center" wrapText="1" readingOrder="2"/>
    </xf>
    <xf numFmtId="0" fontId="23" fillId="0" borderId="0" xfId="13" applyFont="1" applyAlignment="1">
      <alignment horizontal="left" vertical="center" wrapText="1"/>
    </xf>
    <xf numFmtId="9" fontId="19" fillId="0" borderId="4" xfId="2" applyFont="1" applyFill="1" applyBorder="1" applyAlignment="1">
      <alignment horizontal="right" vertical="center"/>
    </xf>
    <xf numFmtId="0" fontId="19" fillId="0" borderId="0" xfId="0" applyFont="1" applyAlignment="1">
      <alignment horizontal="right" vertical="center" indent="1"/>
    </xf>
    <xf numFmtId="0" fontId="19" fillId="0" borderId="0" xfId="0" applyFont="1" applyAlignment="1">
      <alignment horizontal="left" vertical="center" indent="1"/>
    </xf>
    <xf numFmtId="164" fontId="3" fillId="0" borderId="0" xfId="1" applyNumberFormat="1" applyFont="1" applyFill="1" applyBorder="1" applyAlignment="1">
      <alignment horizontal="right" vertical="center" readingOrder="2"/>
    </xf>
    <xf numFmtId="2" fontId="3" fillId="0" borderId="7" xfId="2" applyNumberFormat="1" applyFont="1" applyFill="1" applyBorder="1" applyAlignment="1">
      <alignment vertical="center" wrapText="1" readingOrder="2"/>
    </xf>
    <xf numFmtId="166" fontId="19" fillId="0" borderId="4" xfId="2" applyNumberFormat="1" applyFont="1" applyFill="1" applyBorder="1" applyAlignment="1">
      <alignment horizontal="right" vertical="center"/>
    </xf>
    <xf numFmtId="165" fontId="3" fillId="0" borderId="0" xfId="0" applyNumberFormat="1" applyFont="1" applyAlignment="1">
      <alignment vertical="center"/>
    </xf>
    <xf numFmtId="3" fontId="19" fillId="0" borderId="0" xfId="0" applyNumberFormat="1" applyFont="1" applyAlignment="1">
      <alignment vertical="center"/>
    </xf>
    <xf numFmtId="0" fontId="26" fillId="3" borderId="0" xfId="0" applyFont="1" applyFill="1" applyAlignment="1">
      <alignment horizontal="center" vertical="center"/>
    </xf>
    <xf numFmtId="164" fontId="8" fillId="0" borderId="0" xfId="1" applyNumberFormat="1" applyFont="1" applyFill="1" applyBorder="1" applyAlignment="1">
      <alignment vertical="center"/>
    </xf>
    <xf numFmtId="166" fontId="8" fillId="0" borderId="0" xfId="2" applyNumberFormat="1" applyFont="1" applyFill="1" applyBorder="1" applyAlignment="1">
      <alignment vertical="center"/>
    </xf>
    <xf numFmtId="166" fontId="3" fillId="0" borderId="0" xfId="2" applyNumberFormat="1" applyFont="1" applyFill="1" applyBorder="1" applyAlignment="1">
      <alignment vertical="center"/>
    </xf>
    <xf numFmtId="0" fontId="3" fillId="0" borderId="0" xfId="0" applyFont="1" applyAlignment="1">
      <alignment horizontal="left" vertical="center" wrapText="1" indent="1" readingOrder="2"/>
    </xf>
    <xf numFmtId="0" fontId="19" fillId="0" borderId="0" xfId="0" applyFont="1" applyAlignment="1">
      <alignment horizontal="center" vertical="center" wrapText="1" readingOrder="2"/>
    </xf>
    <xf numFmtId="0" fontId="25" fillId="0" borderId="0" xfId="13" applyFont="1" applyAlignment="1">
      <alignment horizontal="center" vertical="center"/>
    </xf>
    <xf numFmtId="0" fontId="2" fillId="0" borderId="4" xfId="0" applyFont="1" applyBorder="1" applyAlignment="1">
      <alignment horizontal="center" vertical="center" wrapText="1" readingOrder="2"/>
    </xf>
    <xf numFmtId="3" fontId="3" fillId="0" borderId="4" xfId="0" applyNumberFormat="1" applyFont="1" applyBorder="1" applyAlignment="1">
      <alignment vertical="center" wrapText="1" readingOrder="2"/>
    </xf>
    <xf numFmtId="166" fontId="3" fillId="0" borderId="4" xfId="2" applyNumberFormat="1" applyFont="1" applyFill="1" applyBorder="1" applyAlignment="1">
      <alignment vertical="center" wrapText="1" readingOrder="2"/>
    </xf>
    <xf numFmtId="0" fontId="3" fillId="0" borderId="4" xfId="13" applyFont="1" applyBorder="1" applyAlignment="1">
      <alignment horizontal="center" vertical="center"/>
    </xf>
    <xf numFmtId="0" fontId="8" fillId="4" borderId="0" xfId="0" applyFont="1" applyFill="1" applyAlignment="1">
      <alignment vertical="center" readingOrder="2"/>
    </xf>
    <xf numFmtId="0" fontId="20" fillId="4" borderId="0" xfId="0" applyFont="1" applyFill="1" applyAlignment="1">
      <alignment vertical="center"/>
    </xf>
    <xf numFmtId="0" fontId="23" fillId="4" borderId="0" xfId="13" applyFont="1" applyFill="1" applyAlignment="1">
      <alignment vertical="center"/>
    </xf>
    <xf numFmtId="3" fontId="2" fillId="0" borderId="0" xfId="13" applyNumberFormat="1" applyFont="1" applyAlignment="1">
      <alignment vertical="center"/>
    </xf>
    <xf numFmtId="3" fontId="3" fillId="0" borderId="0" xfId="13" applyNumberFormat="1" applyFont="1" applyAlignment="1">
      <alignment horizontal="center" vertical="center"/>
    </xf>
    <xf numFmtId="0" fontId="5" fillId="3" borderId="2" xfId="13" applyFont="1" applyFill="1" applyBorder="1" applyAlignment="1">
      <alignment horizontal="center" vertical="center"/>
    </xf>
    <xf numFmtId="0" fontId="5" fillId="3" borderId="2" xfId="13" applyFont="1" applyFill="1" applyBorder="1" applyAlignment="1">
      <alignment horizontal="center" vertical="center" wrapText="1"/>
    </xf>
    <xf numFmtId="0" fontId="6" fillId="3" borderId="2" xfId="13" applyFont="1" applyFill="1" applyBorder="1" applyAlignment="1">
      <alignment horizontal="center" vertical="center" wrapText="1"/>
    </xf>
    <xf numFmtId="0" fontId="14" fillId="0" borderId="0" xfId="0" applyFont="1" applyAlignment="1">
      <alignment horizontal="right" vertical="center" indent="1"/>
    </xf>
    <xf numFmtId="3" fontId="3" fillId="0" borderId="0" xfId="13" applyNumberFormat="1" applyFont="1" applyAlignment="1">
      <alignment horizontal="right" vertical="center"/>
    </xf>
    <xf numFmtId="167" fontId="3" fillId="0" borderId="0" xfId="13" applyNumberFormat="1" applyFont="1" applyAlignment="1">
      <alignment horizontal="right" vertical="center"/>
    </xf>
    <xf numFmtId="0" fontId="14" fillId="0" borderId="4" xfId="0" applyFont="1" applyBorder="1" applyAlignment="1">
      <alignment horizontal="center" vertical="center"/>
    </xf>
    <xf numFmtId="3" fontId="3" fillId="0" borderId="4" xfId="13" applyNumberFormat="1" applyFont="1" applyBorder="1" applyAlignment="1">
      <alignment horizontal="right" vertical="center"/>
    </xf>
    <xf numFmtId="165" fontId="19" fillId="0" borderId="4" xfId="0" applyNumberFormat="1" applyFont="1" applyBorder="1" applyAlignment="1">
      <alignment horizontal="right" vertical="center"/>
    </xf>
    <xf numFmtId="0" fontId="19" fillId="0" borderId="4" xfId="0" applyFont="1" applyBorder="1" applyAlignment="1">
      <alignment horizontal="center" vertical="center"/>
    </xf>
    <xf numFmtId="0" fontId="10" fillId="4" borderId="0" xfId="0" applyFont="1" applyFill="1" applyAlignment="1">
      <alignment vertical="center"/>
    </xf>
    <xf numFmtId="0" fontId="10" fillId="0" borderId="0" xfId="0" applyFont="1" applyAlignment="1">
      <alignment horizontal="right" vertical="center" readingOrder="2"/>
    </xf>
    <xf numFmtId="0" fontId="26" fillId="3" borderId="16"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3" xfId="0" applyFont="1" applyFill="1" applyBorder="1" applyAlignment="1">
      <alignment horizontal="center" vertical="center"/>
    </xf>
    <xf numFmtId="9" fontId="26" fillId="3" borderId="3" xfId="2" applyFont="1" applyFill="1" applyBorder="1" applyAlignment="1">
      <alignment horizontal="center" vertical="center"/>
    </xf>
    <xf numFmtId="3" fontId="8" fillId="0" borderId="11" xfId="0" applyNumberFormat="1" applyFont="1" applyBorder="1" applyAlignment="1">
      <alignment vertical="center" wrapText="1" readingOrder="2"/>
    </xf>
    <xf numFmtId="166" fontId="8" fillId="0" borderId="0" xfId="2" applyNumberFormat="1" applyFont="1" applyFill="1" applyBorder="1" applyAlignment="1">
      <alignment vertical="center" wrapText="1" readingOrder="2"/>
    </xf>
    <xf numFmtId="3" fontId="10" fillId="0" borderId="11" xfId="0" applyNumberFormat="1" applyFont="1" applyBorder="1" applyAlignment="1">
      <alignment vertical="center"/>
    </xf>
    <xf numFmtId="3" fontId="3" fillId="0" borderId="0" xfId="0" applyNumberFormat="1" applyFont="1" applyAlignment="1">
      <alignment vertical="center" wrapText="1" readingOrder="2"/>
    </xf>
    <xf numFmtId="166" fontId="3" fillId="0" borderId="0" xfId="2" applyNumberFormat="1" applyFont="1" applyFill="1" applyBorder="1" applyAlignment="1">
      <alignment vertical="center" wrapText="1" readingOrder="2"/>
    </xf>
    <xf numFmtId="4" fontId="0" fillId="0" borderId="0" xfId="0" applyNumberFormat="1" applyAlignment="1">
      <alignment vertical="center"/>
    </xf>
    <xf numFmtId="3" fontId="25" fillId="0" borderId="0" xfId="0" applyNumberFormat="1" applyFont="1" applyAlignment="1">
      <alignment horizontal="center" vertical="center" wrapText="1" readingOrder="2"/>
    </xf>
    <xf numFmtId="3" fontId="3" fillId="0" borderId="0" xfId="0" applyNumberFormat="1" applyFont="1" applyAlignment="1">
      <alignment horizontal="left" vertical="center" wrapText="1" indent="1" readingOrder="1"/>
    </xf>
    <xf numFmtId="167" fontId="28" fillId="0" borderId="0" xfId="13" applyNumberFormat="1" applyFont="1" applyAlignment="1">
      <alignment vertical="center" readingOrder="2"/>
    </xf>
    <xf numFmtId="167" fontId="3" fillId="0" borderId="0" xfId="13" applyNumberFormat="1" applyFont="1" applyAlignment="1">
      <alignment horizontal="center" vertical="center"/>
    </xf>
    <xf numFmtId="0" fontId="8" fillId="0" borderId="0" xfId="0" applyFont="1" applyAlignment="1">
      <alignment vertical="center"/>
    </xf>
    <xf numFmtId="0" fontId="3" fillId="0" borderId="0" xfId="0" applyFont="1" applyAlignment="1">
      <alignment vertical="center"/>
    </xf>
    <xf numFmtId="4" fontId="10" fillId="0" borderId="0" xfId="0" applyNumberFormat="1" applyFont="1" applyAlignment="1">
      <alignment vertical="center"/>
    </xf>
    <xf numFmtId="0" fontId="41" fillId="0" borderId="0" xfId="0" applyFont="1" applyAlignment="1">
      <alignment vertical="center"/>
    </xf>
    <xf numFmtId="0" fontId="3" fillId="0" borderId="0" xfId="0" applyFont="1" applyAlignment="1">
      <alignment horizontal="right" vertical="center"/>
    </xf>
    <xf numFmtId="0" fontId="8" fillId="0" borderId="7" xfId="0" applyFont="1" applyBorder="1" applyAlignment="1">
      <alignment horizontal="right" vertical="center"/>
    </xf>
    <xf numFmtId="0" fontId="8" fillId="0" borderId="7" xfId="13" applyFont="1" applyBorder="1" applyAlignment="1">
      <alignment horizontal="right" vertical="center" wrapText="1"/>
    </xf>
    <xf numFmtId="0" fontId="3" fillId="0" borderId="7" xfId="13" applyFont="1" applyBorder="1" applyAlignment="1">
      <alignment vertical="center" wrapText="1"/>
    </xf>
    <xf numFmtId="0" fontId="3" fillId="0" borderId="7" xfId="13" applyFont="1" applyBorder="1" applyAlignment="1">
      <alignment horizontal="left" vertical="center" wrapText="1" indent="1"/>
    </xf>
    <xf numFmtId="0" fontId="23" fillId="0" borderId="0" xfId="13" applyFont="1" applyAlignment="1">
      <alignment horizontal="left" vertical="center"/>
    </xf>
    <xf numFmtId="10" fontId="8" fillId="0" borderId="0" xfId="2" applyNumberFormat="1" applyFont="1" applyFill="1" applyBorder="1" applyAlignment="1">
      <alignment horizontal="right" vertical="center"/>
    </xf>
    <xf numFmtId="164" fontId="3" fillId="0" borderId="0" xfId="1" applyNumberFormat="1" applyFont="1" applyFill="1" applyBorder="1" applyAlignment="1">
      <alignment horizontal="center" vertical="center"/>
    </xf>
    <xf numFmtId="10" fontId="3" fillId="0" borderId="0" xfId="2" applyNumberFormat="1" applyFont="1" applyFill="1" applyBorder="1" applyAlignment="1">
      <alignment horizontal="right" vertical="center"/>
    </xf>
    <xf numFmtId="10" fontId="3" fillId="0" borderId="4" xfId="2" applyNumberFormat="1" applyFont="1" applyFill="1" applyBorder="1" applyAlignment="1">
      <alignment horizontal="left" vertical="center" wrapText="1" readingOrder="2"/>
    </xf>
    <xf numFmtId="10" fontId="3" fillId="0" borderId="4" xfId="2" applyNumberFormat="1" applyFont="1" applyFill="1" applyBorder="1" applyAlignment="1">
      <alignment horizontal="right" vertical="center"/>
    </xf>
    <xf numFmtId="3" fontId="8" fillId="0" borderId="0" xfId="13" applyNumberFormat="1" applyFont="1" applyAlignment="1">
      <alignment horizontal="right" vertical="center"/>
    </xf>
    <xf numFmtId="0" fontId="26" fillId="3" borderId="16" xfId="0" applyFont="1" applyFill="1" applyBorder="1" applyAlignment="1">
      <alignment horizontal="center" vertical="center" wrapText="1"/>
    </xf>
    <xf numFmtId="10" fontId="8" fillId="0" borderId="0" xfId="2" applyNumberFormat="1" applyFont="1" applyFill="1" applyBorder="1" applyAlignment="1">
      <alignment vertical="center" wrapText="1" readingOrder="2"/>
    </xf>
    <xf numFmtId="10" fontId="3" fillId="0" borderId="0" xfId="2" applyNumberFormat="1" applyFont="1" applyFill="1" applyBorder="1" applyAlignment="1">
      <alignment vertical="center" wrapText="1" readingOrder="2"/>
    </xf>
    <xf numFmtId="10" fontId="3" fillId="0" borderId="4" xfId="2" applyNumberFormat="1" applyFont="1" applyFill="1" applyBorder="1" applyAlignment="1">
      <alignment vertical="center" wrapText="1" readingOrder="2"/>
    </xf>
    <xf numFmtId="0" fontId="3" fillId="0" borderId="0" xfId="0" applyFont="1" applyAlignment="1">
      <alignment vertical="center" readingOrder="2"/>
    </xf>
    <xf numFmtId="0" fontId="2" fillId="0" borderId="0" xfId="0" applyFont="1" applyAlignment="1">
      <alignment horizontal="right" vertical="center" wrapText="1" indent="1"/>
    </xf>
    <xf numFmtId="2" fontId="8" fillId="0" borderId="0" xfId="0" applyNumberFormat="1" applyFont="1" applyAlignment="1">
      <alignment vertical="center"/>
    </xf>
    <xf numFmtId="0" fontId="3" fillId="0" borderId="7" xfId="0" applyFont="1" applyBorder="1" applyAlignment="1">
      <alignment horizontal="right" vertical="center"/>
    </xf>
    <xf numFmtId="166" fontId="3" fillId="0" borderId="4" xfId="2" applyNumberFormat="1" applyFont="1" applyFill="1" applyBorder="1" applyAlignment="1">
      <alignment horizontal="left" vertical="center" wrapText="1" readingOrder="2"/>
    </xf>
    <xf numFmtId="0" fontId="5" fillId="3" borderId="8" xfId="13" applyFont="1" applyFill="1" applyBorder="1" applyAlignment="1">
      <alignment horizontal="center" vertical="center"/>
    </xf>
    <xf numFmtId="0" fontId="5" fillId="3" borderId="8" xfId="13" applyFont="1" applyFill="1" applyBorder="1" applyAlignment="1">
      <alignment horizontal="center" vertical="center" wrapText="1"/>
    </xf>
    <xf numFmtId="167" fontId="10" fillId="0" borderId="0" xfId="0" applyNumberFormat="1" applyFont="1" applyAlignment="1">
      <alignment vertical="center"/>
    </xf>
    <xf numFmtId="167" fontId="3" fillId="0" borderId="0" xfId="0" applyNumberFormat="1" applyFont="1" applyAlignment="1">
      <alignment vertical="center" wrapText="1" readingOrder="2"/>
    </xf>
    <xf numFmtId="167" fontId="8" fillId="0" borderId="0" xfId="0" applyNumberFormat="1" applyFont="1" applyAlignment="1">
      <alignment vertical="center"/>
    </xf>
    <xf numFmtId="165" fontId="10" fillId="0" borderId="0" xfId="0" applyNumberFormat="1" applyFont="1" applyAlignment="1">
      <alignment vertical="center"/>
    </xf>
    <xf numFmtId="166" fontId="3" fillId="0" borderId="4" xfId="2" applyNumberFormat="1" applyFont="1" applyBorder="1" applyAlignment="1">
      <alignment vertical="center" wrapText="1" readingOrder="2"/>
    </xf>
    <xf numFmtId="165" fontId="8" fillId="0" borderId="0" xfId="0" applyNumberFormat="1" applyFont="1" applyAlignment="1">
      <alignment vertical="center"/>
    </xf>
    <xf numFmtId="165" fontId="8" fillId="0" borderId="0" xfId="25" applyNumberFormat="1" applyFont="1" applyAlignment="1">
      <alignment vertical="center"/>
    </xf>
    <xf numFmtId="167" fontId="3" fillId="0" borderId="0" xfId="0" applyNumberFormat="1" applyFont="1" applyAlignment="1">
      <alignment vertical="center"/>
    </xf>
    <xf numFmtId="167" fontId="8" fillId="0" borderId="0" xfId="0" applyNumberFormat="1" applyFont="1" applyAlignment="1">
      <alignment vertical="center" readingOrder="2"/>
    </xf>
    <xf numFmtId="165" fontId="3" fillId="0" borderId="5" xfId="0" applyNumberFormat="1" applyFont="1" applyBorder="1" applyAlignment="1">
      <alignment horizontal="right" vertical="center"/>
    </xf>
    <xf numFmtId="167" fontId="3" fillId="0" borderId="0" xfId="0" applyNumberFormat="1" applyFont="1" applyAlignment="1">
      <alignment horizontal="right" vertical="center"/>
    </xf>
    <xf numFmtId="165" fontId="3" fillId="0" borderId="24" xfId="13" applyNumberFormat="1" applyFont="1" applyBorder="1" applyAlignment="1">
      <alignment vertical="center" wrapText="1"/>
    </xf>
    <xf numFmtId="165" fontId="3" fillId="0" borderId="7" xfId="13" applyNumberFormat="1" applyFont="1" applyBorder="1" applyAlignment="1">
      <alignment vertical="center" wrapText="1"/>
    </xf>
    <xf numFmtId="0" fontId="5" fillId="3" borderId="8" xfId="10" applyFont="1" applyFill="1" applyBorder="1" applyAlignment="1">
      <alignment horizontal="left" vertical="center" wrapText="1"/>
    </xf>
    <xf numFmtId="0" fontId="6" fillId="3" borderId="8" xfId="10" applyFont="1" applyFill="1" applyBorder="1" applyAlignment="1">
      <alignment horizontal="right" vertical="center" wrapText="1"/>
    </xf>
    <xf numFmtId="0" fontId="5" fillId="3" borderId="2" xfId="10" applyFont="1" applyFill="1" applyBorder="1" applyAlignment="1">
      <alignment horizontal="right" vertical="center" indent="1"/>
    </xf>
    <xf numFmtId="0" fontId="6" fillId="3" borderId="2" xfId="10" applyFont="1" applyFill="1" applyBorder="1" applyAlignment="1">
      <alignment horizontal="left" vertical="center" indent="1"/>
    </xf>
    <xf numFmtId="0" fontId="5" fillId="3" borderId="8" xfId="0" applyFont="1" applyFill="1" applyBorder="1" applyAlignment="1">
      <alignment horizontal="center"/>
    </xf>
    <xf numFmtId="0" fontId="6" fillId="3" borderId="8" xfId="10" applyFont="1" applyFill="1" applyBorder="1" applyAlignment="1">
      <alignment vertical="center" wrapText="1"/>
    </xf>
    <xf numFmtId="0" fontId="5" fillId="3" borderId="2" xfId="10" applyFont="1" applyFill="1" applyBorder="1" applyAlignment="1">
      <alignment vertical="center"/>
    </xf>
    <xf numFmtId="0" fontId="6" fillId="3" borderId="2" xfId="10" applyFont="1" applyFill="1" applyBorder="1" applyAlignment="1">
      <alignment horizontal="right" vertical="center"/>
    </xf>
    <xf numFmtId="3" fontId="8" fillId="0" borderId="0" xfId="10" applyNumberFormat="1" applyFont="1" applyAlignment="1">
      <alignment vertical="center"/>
    </xf>
    <xf numFmtId="3" fontId="3" fillId="0" borderId="0" xfId="10" applyNumberFormat="1" applyFont="1" applyAlignment="1">
      <alignment vertical="center"/>
    </xf>
    <xf numFmtId="9" fontId="19" fillId="0" borderId="0" xfId="2" applyFont="1" applyFill="1" applyBorder="1" applyAlignment="1">
      <alignment vertical="center"/>
    </xf>
    <xf numFmtId="3" fontId="3" fillId="0" borderId="4" xfId="1" applyNumberFormat="1" applyFont="1" applyFill="1" applyBorder="1" applyAlignment="1">
      <alignment vertical="center"/>
    </xf>
    <xf numFmtId="9" fontId="3" fillId="0" borderId="4" xfId="0" applyNumberFormat="1" applyFont="1" applyBorder="1" applyAlignment="1">
      <alignment vertical="center"/>
    </xf>
    <xf numFmtId="3" fontId="10" fillId="0" borderId="0" xfId="0" applyNumberFormat="1" applyFont="1"/>
    <xf numFmtId="9" fontId="10" fillId="0" borderId="0" xfId="2" applyFont="1"/>
    <xf numFmtId="0" fontId="21" fillId="0" borderId="0" xfId="0" applyFont="1" applyAlignment="1">
      <alignment vertical="center"/>
    </xf>
    <xf numFmtId="164" fontId="13" fillId="0" borderId="0" xfId="0" applyNumberFormat="1" applyFont="1" applyAlignment="1">
      <alignment vertical="center"/>
    </xf>
    <xf numFmtId="0" fontId="6" fillId="3" borderId="0" xfId="0" applyFont="1" applyFill="1" applyAlignment="1">
      <alignment horizontal="right" vertical="center"/>
    </xf>
    <xf numFmtId="0" fontId="5" fillId="3" borderId="5" xfId="10" applyFont="1" applyFill="1" applyBorder="1" applyAlignment="1">
      <alignment horizontal="right" vertical="center" wrapText="1" indent="1"/>
    </xf>
    <xf numFmtId="0" fontId="3" fillId="0" borderId="0" xfId="12" applyFont="1" applyAlignment="1">
      <alignment horizontal="left" vertical="center" indent="1"/>
    </xf>
    <xf numFmtId="0" fontId="3" fillId="0" borderId="9" xfId="12" applyFont="1" applyBorder="1" applyAlignment="1">
      <alignment horizontal="left" vertical="center" indent="1"/>
    </xf>
    <xf numFmtId="3" fontId="13" fillId="0" borderId="0" xfId="0" applyNumberFormat="1" applyFont="1"/>
    <xf numFmtId="0" fontId="5" fillId="3" borderId="8" xfId="0" applyFont="1" applyFill="1" applyBorder="1" applyAlignment="1">
      <alignment horizontal="center" vertical="center" wrapText="1" readingOrder="2"/>
    </xf>
    <xf numFmtId="49" fontId="6" fillId="3" borderId="8" xfId="0" applyNumberFormat="1" applyFont="1" applyFill="1" applyBorder="1" applyAlignment="1">
      <alignment horizontal="center" vertical="center" wrapText="1"/>
    </xf>
    <xf numFmtId="0" fontId="3" fillId="0" borderId="0" xfId="0" applyFont="1" applyAlignment="1">
      <alignment horizontal="right" vertical="center" wrapText="1"/>
    </xf>
    <xf numFmtId="3" fontId="10" fillId="0" borderId="0" xfId="0" applyNumberFormat="1" applyFont="1" applyAlignment="1">
      <alignment horizontal="right" vertical="center"/>
    </xf>
    <xf numFmtId="3" fontId="19" fillId="0" borderId="0" xfId="0" applyNumberFormat="1" applyFont="1" applyAlignment="1">
      <alignment horizontal="right" vertical="center"/>
    </xf>
    <xf numFmtId="0" fontId="3" fillId="0" borderId="17" xfId="0" applyFont="1" applyBorder="1" applyAlignment="1">
      <alignment horizontal="right" vertical="center" wrapText="1"/>
    </xf>
    <xf numFmtId="3" fontId="10" fillId="0" borderId="17" xfId="0" applyNumberFormat="1" applyFont="1" applyBorder="1" applyAlignment="1">
      <alignment horizontal="right" vertical="center"/>
    </xf>
    <xf numFmtId="3" fontId="19" fillId="0" borderId="17" xfId="0" applyNumberFormat="1" applyFont="1" applyBorder="1" applyAlignment="1">
      <alignment horizontal="right" vertical="center"/>
    </xf>
    <xf numFmtId="0" fontId="3" fillId="0" borderId="9" xfId="0" applyFont="1" applyBorder="1" applyAlignment="1">
      <alignment horizontal="right" vertical="center" wrapText="1"/>
    </xf>
    <xf numFmtId="3" fontId="10" fillId="0" borderId="9" xfId="0" applyNumberFormat="1" applyFont="1" applyBorder="1" applyAlignment="1">
      <alignment horizontal="right" vertical="center"/>
    </xf>
    <xf numFmtId="3" fontId="19" fillId="0" borderId="9" xfId="0" applyNumberFormat="1" applyFont="1" applyBorder="1" applyAlignment="1">
      <alignment horizontal="right" vertical="center"/>
    </xf>
    <xf numFmtId="0" fontId="3" fillId="0" borderId="7" xfId="0" applyFont="1" applyBorder="1" applyAlignment="1">
      <alignment horizontal="right" vertical="center" wrapText="1"/>
    </xf>
    <xf numFmtId="3" fontId="19" fillId="0" borderId="7" xfId="0" applyNumberFormat="1" applyFont="1" applyBorder="1" applyAlignment="1">
      <alignment horizontal="right" vertical="center"/>
    </xf>
    <xf numFmtId="3" fontId="20" fillId="0" borderId="0" xfId="0" applyNumberFormat="1" applyFont="1"/>
    <xf numFmtId="0" fontId="26" fillId="3" borderId="8" xfId="0" applyFont="1" applyFill="1" applyBorder="1" applyAlignment="1">
      <alignment horizontal="center" vertical="center" wrapText="1"/>
    </xf>
    <xf numFmtId="0" fontId="6" fillId="3" borderId="2" xfId="10" applyFont="1" applyFill="1" applyBorder="1" applyAlignment="1">
      <alignment vertical="center"/>
    </xf>
    <xf numFmtId="0" fontId="5" fillId="3" borderId="6" xfId="10" applyFont="1" applyFill="1" applyBorder="1" applyAlignment="1">
      <alignment vertical="center" wrapText="1"/>
    </xf>
    <xf numFmtId="0" fontId="6" fillId="3" borderId="6" xfId="0" applyFont="1" applyFill="1" applyBorder="1" applyAlignment="1">
      <alignment horizontal="right" vertical="center" wrapText="1"/>
    </xf>
    <xf numFmtId="0" fontId="6" fillId="3" borderId="5" xfId="0" applyFont="1" applyFill="1" applyBorder="1" applyAlignment="1">
      <alignment vertical="center"/>
    </xf>
    <xf numFmtId="0" fontId="5" fillId="3" borderId="5" xfId="10" applyFont="1" applyFill="1" applyBorder="1" applyAlignment="1">
      <alignment vertical="center" wrapText="1"/>
    </xf>
    <xf numFmtId="0" fontId="6" fillId="3" borderId="6" xfId="0" applyFont="1" applyFill="1" applyBorder="1" applyAlignment="1">
      <alignment vertical="center"/>
    </xf>
    <xf numFmtId="0" fontId="24" fillId="0" borderId="0" xfId="0" applyFont="1" applyAlignment="1">
      <alignment horizontal="right" vertical="center"/>
    </xf>
    <xf numFmtId="0" fontId="25" fillId="0" borderId="0" xfId="12" applyFont="1" applyAlignment="1">
      <alignment vertical="center"/>
    </xf>
    <xf numFmtId="0" fontId="6" fillId="3" borderId="0" xfId="10" applyFont="1" applyFill="1" applyAlignment="1">
      <alignment horizontal="right" vertical="center" wrapText="1"/>
    </xf>
    <xf numFmtId="0" fontId="5" fillId="3" borderId="0" xfId="10" applyFont="1" applyFill="1" applyAlignment="1">
      <alignment horizontal="right" vertical="center" indent="1"/>
    </xf>
    <xf numFmtId="0" fontId="6" fillId="3" borderId="0" xfId="10" applyFont="1" applyFill="1" applyAlignment="1">
      <alignment horizontal="left" vertical="center" indent="1"/>
    </xf>
    <xf numFmtId="0" fontId="3" fillId="0" borderId="0" xfId="0" applyFont="1" applyAlignment="1">
      <alignment horizontal="right" vertical="center" wrapText="1" indent="1"/>
    </xf>
    <xf numFmtId="3" fontId="8" fillId="0" borderId="0" xfId="0" applyNumberFormat="1" applyFont="1" applyAlignment="1">
      <alignment horizontal="right" vertical="center"/>
    </xf>
    <xf numFmtId="0" fontId="3" fillId="0" borderId="17" xfId="0" applyFont="1" applyBorder="1" applyAlignment="1">
      <alignment horizontal="right" vertical="center" wrapText="1" indent="1"/>
    </xf>
    <xf numFmtId="0" fontId="3" fillId="0" borderId="7" xfId="0" applyFont="1" applyBorder="1" applyAlignment="1">
      <alignment horizontal="right" vertical="center" wrapText="1" indent="1"/>
    </xf>
    <xf numFmtId="0" fontId="3" fillId="0" borderId="7" xfId="0" applyFont="1" applyBorder="1" applyAlignment="1">
      <alignment horizontal="left" vertical="center" wrapText="1" indent="1"/>
    </xf>
    <xf numFmtId="0" fontId="10" fillId="0" borderId="0" xfId="2" applyNumberFormat="1" applyFont="1" applyFill="1" applyBorder="1" applyAlignment="1">
      <alignment horizontal="right" vertical="center"/>
    </xf>
    <xf numFmtId="166" fontId="10" fillId="0" borderId="0" xfId="2" applyNumberFormat="1" applyFont="1" applyFill="1" applyBorder="1" applyAlignment="1">
      <alignment horizontal="right" vertical="center"/>
    </xf>
    <xf numFmtId="166" fontId="3" fillId="0" borderId="4" xfId="0" applyNumberFormat="1" applyFont="1" applyBorder="1" applyAlignment="1">
      <alignment horizontal="right" vertical="center"/>
    </xf>
    <xf numFmtId="0" fontId="6" fillId="3" borderId="8" xfId="0" applyFont="1" applyFill="1" applyBorder="1" applyAlignment="1">
      <alignment horizontal="center" wrapText="1" readingOrder="2"/>
    </xf>
    <xf numFmtId="0" fontId="6" fillId="3" borderId="2" xfId="0" applyFont="1" applyFill="1" applyBorder="1" applyAlignment="1">
      <alignment horizontal="center" vertical="top" wrapText="1" readingOrder="1"/>
    </xf>
    <xf numFmtId="0" fontId="6" fillId="3" borderId="2" xfId="0" applyFont="1" applyFill="1" applyBorder="1" applyAlignment="1">
      <alignment horizontal="center" vertical="center" wrapText="1" readingOrder="1"/>
    </xf>
    <xf numFmtId="0" fontId="25" fillId="0" borderId="17" xfId="0" applyFont="1" applyBorder="1" applyAlignment="1">
      <alignment horizontal="left" vertical="center" wrapText="1" indent="1"/>
    </xf>
    <xf numFmtId="0" fontId="25" fillId="0" borderId="7" xfId="0" applyFont="1" applyBorder="1" applyAlignment="1">
      <alignment horizontal="left" vertical="center" wrapText="1" indent="1"/>
    </xf>
    <xf numFmtId="3" fontId="10" fillId="0" borderId="0" xfId="0" applyNumberFormat="1" applyFont="1" applyAlignment="1">
      <alignment horizontal="right" vertical="center" indent="2"/>
    </xf>
    <xf numFmtId="3" fontId="8" fillId="0" borderId="0" xfId="0" applyNumberFormat="1" applyFont="1" applyAlignment="1">
      <alignment horizontal="right" vertical="center" indent="2"/>
    </xf>
    <xf numFmtId="3" fontId="19" fillId="0" borderId="17" xfId="0" applyNumberFormat="1" applyFont="1" applyBorder="1" applyAlignment="1">
      <alignment horizontal="right" vertical="center" indent="2"/>
    </xf>
    <xf numFmtId="3" fontId="19" fillId="0" borderId="0" xfId="0" applyNumberFormat="1" applyFont="1" applyAlignment="1">
      <alignment horizontal="right" vertical="center" indent="2"/>
    </xf>
    <xf numFmtId="3" fontId="19" fillId="0" borderId="7" xfId="0" applyNumberFormat="1" applyFont="1" applyBorder="1" applyAlignment="1">
      <alignment horizontal="right" vertical="center" indent="2"/>
    </xf>
    <xf numFmtId="0" fontId="2" fillId="0" borderId="0" xfId="0" applyFont="1" applyAlignment="1">
      <alignment horizontal="center" vertical="center"/>
    </xf>
    <xf numFmtId="0" fontId="8" fillId="0" borderId="0" xfId="16" applyFont="1" applyAlignment="1">
      <alignment horizontal="right" vertical="center" wrapText="1"/>
    </xf>
    <xf numFmtId="0" fontId="3" fillId="0" borderId="0" xfId="0" applyFont="1" applyAlignment="1">
      <alignment horizontal="center" vertical="center"/>
    </xf>
    <xf numFmtId="0" fontId="0" fillId="0" borderId="0" xfId="0" applyAlignment="1">
      <alignment vertical="center" wrapText="1"/>
    </xf>
    <xf numFmtId="0" fontId="20" fillId="0" borderId="0" xfId="0" applyFont="1" applyAlignment="1">
      <alignment wrapText="1"/>
    </xf>
    <xf numFmtId="0" fontId="13" fillId="0" borderId="0" xfId="0" applyFont="1" applyAlignment="1">
      <alignment wrapText="1"/>
    </xf>
    <xf numFmtId="0" fontId="3" fillId="4" borderId="0" xfId="4" applyFont="1" applyFill="1" applyAlignment="1">
      <alignment horizontal="center" vertical="center"/>
    </xf>
    <xf numFmtId="0" fontId="44" fillId="0" borderId="0" xfId="0" applyFont="1" applyAlignment="1">
      <alignment horizontal="right" vertical="center" wrapText="1" indent="1" readingOrder="2"/>
    </xf>
    <xf numFmtId="0" fontId="32" fillId="0" borderId="0" xfId="0" applyFont="1" applyAlignment="1">
      <alignment horizontal="right" vertical="center" wrapText="1" indent="1" readingOrder="2"/>
    </xf>
    <xf numFmtId="0" fontId="44" fillId="0" borderId="7" xfId="0" applyFont="1" applyBorder="1" applyAlignment="1">
      <alignment horizontal="right" vertical="center" wrapText="1" indent="1" readingOrder="2"/>
    </xf>
    <xf numFmtId="0" fontId="19" fillId="0" borderId="7" xfId="0" applyFont="1" applyBorder="1" applyAlignment="1">
      <alignment horizontal="center" vertical="center"/>
    </xf>
    <xf numFmtId="0" fontId="32" fillId="0" borderId="7" xfId="0" applyFont="1" applyBorder="1" applyAlignment="1">
      <alignment horizontal="left" vertical="center" wrapText="1" indent="1"/>
    </xf>
    <xf numFmtId="2" fontId="3" fillId="0" borderId="0" xfId="4" applyNumberFormat="1" applyFont="1" applyAlignment="1">
      <alignment horizontal="center" vertical="center"/>
    </xf>
    <xf numFmtId="2" fontId="3" fillId="4" borderId="0" xfId="4" applyNumberFormat="1" applyFont="1" applyFill="1" applyAlignment="1">
      <alignment horizontal="center"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8" fillId="0" borderId="20" xfId="16" applyFont="1" applyBorder="1" applyAlignment="1">
      <alignment vertical="center" wrapText="1"/>
    </xf>
    <xf numFmtId="0" fontId="3" fillId="0" borderId="7" xfId="2" applyNumberFormat="1" applyFont="1" applyFill="1" applyBorder="1" applyAlignment="1">
      <alignment vertical="center" wrapText="1" readingOrder="2"/>
    </xf>
    <xf numFmtId="0" fontId="25" fillId="0" borderId="0" xfId="12" applyFont="1" applyAlignment="1">
      <alignment horizontal="left" vertical="center"/>
    </xf>
    <xf numFmtId="0" fontId="3" fillId="0" borderId="9" xfId="0" applyFont="1" applyBorder="1" applyAlignment="1">
      <alignment horizontal="right" vertical="center" wrapText="1" indent="1"/>
    </xf>
    <xf numFmtId="3" fontId="8" fillId="0" borderId="9" xfId="0" applyNumberFormat="1" applyFont="1" applyBorder="1" applyAlignment="1">
      <alignment horizontal="right" vertical="center"/>
    </xf>
    <xf numFmtId="3" fontId="8" fillId="0" borderId="17" xfId="0" applyNumberFormat="1" applyFont="1" applyBorder="1" applyAlignment="1">
      <alignment horizontal="right" vertical="center"/>
    </xf>
    <xf numFmtId="0" fontId="25" fillId="0" borderId="0" xfId="0" applyFont="1" applyAlignment="1">
      <alignment horizontal="left" vertical="center" wrapText="1" indent="1"/>
    </xf>
    <xf numFmtId="3" fontId="8" fillId="0" borderId="9" xfId="0" applyNumberFormat="1" applyFont="1" applyBorder="1" applyAlignment="1">
      <alignment horizontal="right" vertical="center" indent="2"/>
    </xf>
    <xf numFmtId="3" fontId="10" fillId="0" borderId="9" xfId="0" applyNumberFormat="1" applyFont="1" applyBorder="1" applyAlignment="1">
      <alignment horizontal="right" vertical="center" indent="2"/>
    </xf>
    <xf numFmtId="3" fontId="8" fillId="0" borderId="17" xfId="0" applyNumberFormat="1" applyFont="1" applyBorder="1" applyAlignment="1">
      <alignment horizontal="right" vertical="center" indent="2"/>
    </xf>
    <xf numFmtId="3" fontId="10" fillId="0" borderId="17" xfId="0" applyNumberFormat="1" applyFont="1" applyBorder="1" applyAlignment="1">
      <alignment horizontal="right" vertical="center" indent="2"/>
    </xf>
    <xf numFmtId="0" fontId="10"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3" borderId="2" xfId="0" applyFont="1" applyFill="1" applyBorder="1" applyAlignment="1">
      <alignment horizontal="center" vertical="center"/>
    </xf>
    <xf numFmtId="0" fontId="10" fillId="4" borderId="0" xfId="0" applyFont="1" applyFill="1" applyAlignment="1">
      <alignment horizontal="center"/>
    </xf>
    <xf numFmtId="0" fontId="2" fillId="4" borderId="0" xfId="0" applyFont="1" applyFill="1" applyAlignment="1">
      <alignment horizontal="center" vertical="center" wrapText="1"/>
    </xf>
    <xf numFmtId="0" fontId="3" fillId="4" borderId="0" xfId="0" applyFont="1" applyFill="1" applyAlignment="1">
      <alignment horizontal="center" vertical="center" wrapText="1"/>
    </xf>
    <xf numFmtId="0" fontId="10" fillId="0" borderId="0" xfId="0" applyFont="1" applyAlignment="1">
      <alignment horizontal="center"/>
    </xf>
    <xf numFmtId="0" fontId="9" fillId="0" borderId="0" xfId="4"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14" fillId="0" borderId="0" xfId="0" applyFont="1" applyAlignment="1">
      <alignment horizontal="center" vertical="center" wrapText="1"/>
    </xf>
    <xf numFmtId="0" fontId="19" fillId="0" borderId="0" xfId="0" applyFont="1" applyAlignment="1">
      <alignment horizontal="center" vertical="center" wrapText="1"/>
    </xf>
    <xf numFmtId="0" fontId="10" fillId="4" borderId="0" xfId="4" applyFont="1" applyFill="1" applyAlignment="1">
      <alignment horizontal="left" vertical="center" wrapText="1" indent="1"/>
    </xf>
    <xf numFmtId="0" fontId="9" fillId="4" borderId="0" xfId="4" applyFill="1" applyAlignment="1">
      <alignment horizontal="right" vertical="center" wrapText="1" indent="1" readingOrder="2"/>
    </xf>
    <xf numFmtId="0" fontId="35" fillId="4" borderId="0" xfId="0" applyFont="1" applyFill="1" applyAlignment="1">
      <alignment horizontal="right" vertical="center" wrapText="1" indent="1"/>
    </xf>
    <xf numFmtId="0" fontId="6" fillId="3" borderId="0" xfId="21" applyFont="1" applyFill="1" applyAlignment="1">
      <alignment horizontal="left" vertical="center" wrapText="1" indent="1"/>
    </xf>
    <xf numFmtId="0" fontId="9" fillId="0" borderId="20" xfId="21" quotePrefix="1" applyBorder="1" applyAlignment="1">
      <alignment horizontal="right" vertical="center" wrapText="1" indent="1" readingOrder="2"/>
    </xf>
    <xf numFmtId="49" fontId="8" fillId="0" borderId="20" xfId="21" quotePrefix="1" applyNumberFormat="1" applyFont="1" applyBorder="1" applyAlignment="1">
      <alignment horizontal="left" vertical="center" wrapText="1" indent="1"/>
    </xf>
    <xf numFmtId="0" fontId="6" fillId="3" borderId="0" xfId="4" applyFont="1" applyFill="1" applyAlignment="1">
      <alignment horizontal="left" vertical="center" wrapText="1"/>
    </xf>
    <xf numFmtId="0" fontId="13" fillId="0" borderId="0" xfId="8" applyFont="1" applyAlignment="1">
      <alignment horizontal="center" vertical="center"/>
    </xf>
    <xf numFmtId="0" fontId="17" fillId="0" borderId="0" xfId="7" applyFont="1" applyFill="1" applyBorder="1" applyAlignment="1">
      <alignment horizontal="center" vertical="center" wrapText="1"/>
    </xf>
    <xf numFmtId="0" fontId="17" fillId="0" borderId="0" xfId="9" applyFont="1" applyFill="1" applyBorder="1" applyAlignment="1" applyProtection="1">
      <alignment horizontal="center" vertical="center" wrapText="1"/>
    </xf>
    <xf numFmtId="0" fontId="6" fillId="3" borderId="0" xfId="21" applyFont="1" applyFill="1" applyAlignment="1">
      <alignment horizontal="left" vertical="center" wrapText="1" indent="1" readingOrder="1"/>
    </xf>
    <xf numFmtId="0" fontId="9" fillId="0" borderId="0" xfId="0" applyFont="1" applyAlignment="1">
      <alignment horizontal="center" vertical="center" readingOrder="2"/>
    </xf>
    <xf numFmtId="0" fontId="21" fillId="0" borderId="0" xfId="0" applyFont="1" applyAlignment="1">
      <alignment horizontal="center" vertical="center"/>
    </xf>
    <xf numFmtId="0" fontId="24" fillId="0" borderId="10" xfId="0" applyFont="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0" xfId="0" applyFont="1" applyFill="1" applyAlignment="1">
      <alignment horizontal="center" vertical="center"/>
    </xf>
    <xf numFmtId="0" fontId="6" fillId="3" borderId="8" xfId="0" applyFont="1" applyFill="1" applyBorder="1" applyAlignment="1">
      <alignment horizontal="center" vertical="center"/>
    </xf>
    <xf numFmtId="0" fontId="2" fillId="0" borderId="0" xfId="0" applyFont="1" applyAlignment="1">
      <alignment horizontal="right" vertical="center" wrapText="1" indent="1" readingOrder="2"/>
    </xf>
    <xf numFmtId="0" fontId="3" fillId="0" borderId="0" xfId="0" applyFont="1" applyAlignment="1">
      <alignment horizontal="left" vertical="center" wrapText="1" indent="1" readingOrder="2"/>
    </xf>
    <xf numFmtId="0" fontId="2" fillId="0" borderId="4" xfId="0" applyFont="1" applyBorder="1" applyAlignment="1">
      <alignment horizontal="center" vertical="center" wrapText="1" readingOrder="2"/>
    </xf>
    <xf numFmtId="0" fontId="3" fillId="0" borderId="4" xfId="13" applyFont="1" applyBorder="1" applyAlignment="1">
      <alignment horizontal="center" vertical="center"/>
    </xf>
    <xf numFmtId="0" fontId="2" fillId="0" borderId="0" xfId="0" applyFont="1" applyAlignment="1">
      <alignment horizontal="right" vertical="center" indent="1"/>
    </xf>
    <xf numFmtId="0" fontId="19" fillId="0" borderId="0" xfId="0" applyFont="1" applyAlignment="1">
      <alignment horizontal="left" vertical="center"/>
    </xf>
    <xf numFmtId="0" fontId="19" fillId="0" borderId="0" xfId="0" applyFont="1" applyAlignment="1">
      <alignment horizontal="left" vertical="center" indent="1"/>
    </xf>
    <xf numFmtId="0" fontId="42" fillId="0" borderId="0" xfId="13" applyFont="1" applyAlignment="1">
      <alignment horizontal="center" vertical="center"/>
    </xf>
    <xf numFmtId="0" fontId="3" fillId="0" borderId="0" xfId="13" applyFont="1" applyAlignment="1">
      <alignment horizontal="center" vertical="center" wrapText="1"/>
    </xf>
    <xf numFmtId="0" fontId="5" fillId="3" borderId="5" xfId="13" applyFont="1" applyFill="1" applyBorder="1" applyAlignment="1">
      <alignment horizontal="center" vertical="center"/>
    </xf>
    <xf numFmtId="0" fontId="6" fillId="3" borderId="6" xfId="13" applyFont="1" applyFill="1" applyBorder="1" applyAlignment="1">
      <alignment horizontal="center" vertical="center" wrapText="1"/>
    </xf>
    <xf numFmtId="0" fontId="5" fillId="3" borderId="12" xfId="13" applyFont="1" applyFill="1" applyBorder="1" applyAlignment="1">
      <alignment horizontal="center" vertical="center"/>
    </xf>
    <xf numFmtId="0" fontId="6" fillId="3" borderId="16" xfId="13" applyFont="1" applyFill="1" applyBorder="1" applyAlignment="1">
      <alignment horizontal="center" vertical="center" wrapText="1"/>
    </xf>
    <xf numFmtId="0" fontId="3" fillId="0" borderId="10" xfId="0" applyFont="1" applyBorder="1" applyAlignment="1">
      <alignment horizontal="center" vertical="center"/>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3"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0" xfId="13" applyFont="1" applyAlignment="1">
      <alignment horizontal="left" vertical="center" indent="1"/>
    </xf>
    <xf numFmtId="0" fontId="2" fillId="0" borderId="0" xfId="0" applyFont="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19" xfId="0" applyFont="1" applyFill="1" applyBorder="1" applyAlignment="1">
      <alignment horizontal="center" vertical="center"/>
    </xf>
    <xf numFmtId="0" fontId="23" fillId="0" borderId="20" xfId="13" applyFont="1" applyBorder="1" applyAlignment="1">
      <alignment horizontal="left" vertical="center" wrapText="1"/>
    </xf>
    <xf numFmtId="0" fontId="8" fillId="0" borderId="20" xfId="0" applyFont="1" applyBorder="1" applyAlignment="1">
      <alignment horizontal="right" vertical="center" wrapText="1" readingOrder="2"/>
    </xf>
    <xf numFmtId="0" fontId="21" fillId="0" borderId="6" xfId="0" applyFont="1" applyBorder="1" applyAlignment="1">
      <alignment horizontal="center" vertical="center"/>
    </xf>
    <xf numFmtId="0" fontId="24" fillId="0" borderId="10" xfId="0" applyFont="1" applyBorder="1" applyAlignment="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6" fillId="3" borderId="30" xfId="0" applyFont="1" applyFill="1" applyBorder="1" applyAlignment="1">
      <alignment horizontal="center" vertical="center"/>
    </xf>
    <xf numFmtId="0" fontId="8" fillId="0" borderId="0" xfId="16" applyFont="1" applyAlignment="1">
      <alignment horizontal="right" vertical="center"/>
    </xf>
    <xf numFmtId="0" fontId="8" fillId="0" borderId="0" xfId="16" applyFont="1" applyAlignment="1">
      <alignment horizontal="right" vertical="center" wrapText="1"/>
    </xf>
    <xf numFmtId="0" fontId="5" fillId="3" borderId="8" xfId="15" applyFont="1" applyFill="1" applyBorder="1" applyAlignment="1">
      <alignment horizontal="center" vertical="center"/>
    </xf>
    <xf numFmtId="0" fontId="5" fillId="3" borderId="2" xfId="15" applyFont="1" applyFill="1" applyBorder="1" applyAlignment="1">
      <alignment horizontal="center" vertical="center"/>
    </xf>
    <xf numFmtId="0" fontId="5" fillId="3" borderId="15" xfId="15" applyFont="1" applyFill="1" applyBorder="1">
      <alignment horizontal="center" vertical="center" wrapText="1"/>
    </xf>
    <xf numFmtId="0" fontId="5" fillId="3" borderId="13" xfId="15" applyFont="1" applyFill="1" applyBorder="1">
      <alignment horizontal="center" vertical="center" wrapText="1"/>
    </xf>
    <xf numFmtId="0" fontId="6" fillId="3" borderId="13" xfId="15" applyFont="1" applyFill="1" applyBorder="1">
      <alignment horizontal="center" vertical="center" wrapText="1"/>
    </xf>
    <xf numFmtId="0" fontId="6" fillId="3" borderId="14" xfId="15" applyFont="1" applyFill="1" applyBorder="1">
      <alignment horizontal="center" vertical="center" wrapText="1"/>
    </xf>
    <xf numFmtId="0" fontId="6" fillId="3" borderId="8" xfId="15" applyFont="1" applyFill="1" applyBorder="1">
      <alignment horizontal="center" vertical="center" wrapText="1"/>
    </xf>
    <xf numFmtId="0" fontId="6" fillId="3" borderId="2" xfId="15" applyFont="1" applyFill="1" applyBorder="1">
      <alignment horizontal="center" vertical="center" wrapText="1"/>
    </xf>
    <xf numFmtId="0" fontId="5" fillId="3" borderId="8" xfId="15" applyFont="1" applyFill="1" applyBorder="1">
      <alignment horizontal="center" vertical="center" wrapText="1"/>
    </xf>
    <xf numFmtId="0" fontId="5" fillId="3" borderId="2" xfId="15" applyFont="1" applyFill="1" applyBorder="1">
      <alignment horizontal="center" vertical="center" wrapText="1"/>
    </xf>
    <xf numFmtId="0" fontId="14" fillId="0" borderId="0" xfId="0" applyFont="1" applyAlignment="1">
      <alignment horizontal="center" vertical="center"/>
    </xf>
    <xf numFmtId="0" fontId="7" fillId="0" borderId="20" xfId="0" applyFont="1" applyBorder="1" applyAlignment="1">
      <alignment horizontal="left" vertical="center" wrapText="1"/>
    </xf>
    <xf numFmtId="0" fontId="5"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16" xfId="0" applyFont="1" applyFill="1" applyBorder="1" applyAlignment="1">
      <alignment horizontal="center" vertical="center"/>
    </xf>
    <xf numFmtId="0" fontId="0" fillId="0" borderId="6" xfId="0" applyBorder="1" applyAlignment="1">
      <alignment horizontal="center" vertical="center"/>
    </xf>
    <xf numFmtId="0" fontId="33" fillId="0" borderId="6" xfId="0" applyFont="1" applyBorder="1" applyAlignment="1">
      <alignment horizontal="center" vertical="center"/>
    </xf>
    <xf numFmtId="0" fontId="13" fillId="4" borderId="0" xfId="0" applyFont="1" applyFill="1" applyAlignment="1">
      <alignment horizontal="center" vertical="center"/>
    </xf>
    <xf numFmtId="0" fontId="14" fillId="4" borderId="0" xfId="0" applyFont="1" applyFill="1" applyAlignment="1">
      <alignment horizontal="center" vertical="center" wrapText="1"/>
    </xf>
    <xf numFmtId="0" fontId="6" fillId="3" borderId="25" xfId="0" applyFont="1" applyFill="1" applyBorder="1" applyAlignment="1">
      <alignment horizontal="center" vertical="center"/>
    </xf>
    <xf numFmtId="0" fontId="36" fillId="3" borderId="8" xfId="0" applyFont="1" applyFill="1" applyBorder="1" applyAlignment="1">
      <alignment horizontal="center" vertical="center"/>
    </xf>
    <xf numFmtId="0" fontId="13" fillId="0" borderId="0" xfId="0" applyFont="1" applyAlignment="1">
      <alignment horizontal="center" vertical="center"/>
    </xf>
    <xf numFmtId="0" fontId="36" fillId="3" borderId="2" xfId="0" applyFont="1" applyFill="1" applyBorder="1" applyAlignment="1">
      <alignment horizontal="center" vertical="center"/>
    </xf>
    <xf numFmtId="0" fontId="5" fillId="3" borderId="26" xfId="10" applyFont="1" applyFill="1" applyBorder="1" applyAlignment="1">
      <alignment horizontal="right" vertical="center" wrapText="1"/>
    </xf>
    <xf numFmtId="0" fontId="5" fillId="3" borderId="28" xfId="10" applyFont="1" applyFill="1" applyBorder="1" applyAlignment="1">
      <alignment horizontal="right" vertical="center"/>
    </xf>
    <xf numFmtId="0" fontId="6" fillId="3" borderId="27" xfId="10" applyFont="1" applyFill="1" applyBorder="1" applyAlignment="1">
      <alignment horizontal="left" vertical="center" wrapText="1"/>
    </xf>
    <xf numFmtId="0" fontId="6" fillId="3" borderId="29" xfId="10" applyFont="1" applyFill="1" applyBorder="1" applyAlignment="1">
      <alignment horizontal="left" vertical="center"/>
    </xf>
    <xf numFmtId="0" fontId="19" fillId="4" borderId="0" xfId="0" applyFont="1" applyFill="1" applyAlignment="1">
      <alignment horizontal="center" vertical="center" wrapText="1"/>
    </xf>
    <xf numFmtId="0" fontId="5" fillId="3" borderId="6" xfId="10" applyFont="1" applyFill="1" applyBorder="1" applyAlignment="1">
      <alignment horizontal="left" vertical="center" wrapText="1"/>
    </xf>
    <xf numFmtId="0" fontId="5" fillId="3" borderId="5" xfId="10" applyFont="1" applyFill="1" applyBorder="1" applyAlignment="1">
      <alignment horizontal="left" vertical="center" wrapText="1"/>
    </xf>
    <xf numFmtId="0" fontId="13" fillId="4" borderId="0" xfId="0" applyFont="1" applyFill="1" applyAlignment="1">
      <alignment horizontal="center"/>
    </xf>
    <xf numFmtId="0" fontId="13" fillId="0" borderId="0" xfId="0" applyFont="1" applyAlignment="1">
      <alignment horizontal="center"/>
    </xf>
    <xf numFmtId="0" fontId="21" fillId="0" borderId="4" xfId="0" applyFont="1" applyBorder="1" applyAlignment="1">
      <alignment horizontal="center" vertical="center"/>
    </xf>
    <xf numFmtId="0" fontId="3" fillId="0" borderId="4" xfId="0" applyFont="1" applyBorder="1" applyAlignment="1">
      <alignment horizontal="center" vertical="center"/>
    </xf>
    <xf numFmtId="0" fontId="21" fillId="0" borderId="0" xfId="0" applyFont="1" applyAlignment="1">
      <alignment horizontal="right" vertical="center" indent="1"/>
    </xf>
    <xf numFmtId="0" fontId="3" fillId="0" borderId="0" xfId="12" applyFont="1" applyAlignment="1">
      <alignment horizontal="left" vertical="center" indent="1"/>
    </xf>
    <xf numFmtId="0" fontId="2" fillId="0" borderId="0" xfId="12" applyFont="1" applyAlignment="1">
      <alignment horizontal="right" vertical="center" indent="1"/>
    </xf>
    <xf numFmtId="0" fontId="21" fillId="0" borderId="9" xfId="0" applyFont="1" applyBorder="1" applyAlignment="1">
      <alignment horizontal="right" vertical="center" indent="1"/>
    </xf>
    <xf numFmtId="0" fontId="3" fillId="0" borderId="9" xfId="12" applyFont="1" applyBorder="1" applyAlignment="1">
      <alignment horizontal="left" vertical="center" indent="1" readingOrder="1"/>
    </xf>
    <xf numFmtId="0" fontId="3" fillId="0" borderId="0" xfId="12" applyFont="1" applyAlignment="1">
      <alignment horizontal="left" vertical="center" indent="1" readingOrder="1"/>
    </xf>
    <xf numFmtId="0" fontId="3" fillId="0" borderId="9" xfId="12" applyFont="1" applyBorder="1" applyAlignment="1">
      <alignment horizontal="left" vertical="center" indent="1"/>
    </xf>
    <xf numFmtId="0" fontId="3" fillId="4" borderId="10" xfId="0" applyFont="1" applyFill="1" applyBorder="1" applyAlignment="1">
      <alignment horizontal="center" vertical="center" wrapText="1"/>
    </xf>
    <xf numFmtId="0" fontId="2" fillId="0" borderId="0" xfId="0" applyFont="1" applyAlignment="1">
      <alignment horizontal="right" vertical="center" wrapText="1" indent="1"/>
    </xf>
    <xf numFmtId="0" fontId="2" fillId="0" borderId="9" xfId="0" applyFont="1" applyBorder="1" applyAlignment="1">
      <alignment horizontal="right" vertical="center" wrapText="1" indent="1"/>
    </xf>
    <xf numFmtId="0" fontId="3" fillId="0" borderId="0" xfId="0" applyFont="1" applyAlignment="1">
      <alignment horizontal="right"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right" vertical="center" wrapText="1"/>
    </xf>
    <xf numFmtId="0" fontId="3" fillId="0" borderId="9" xfId="0" applyFont="1" applyBorder="1" applyAlignment="1">
      <alignment horizontal="right" vertical="center" wrapText="1"/>
    </xf>
    <xf numFmtId="0" fontId="5"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16" xfId="0" applyFont="1" applyFill="1" applyBorder="1" applyAlignment="1">
      <alignment horizontal="center" vertical="center" wrapText="1" readingOrder="2"/>
    </xf>
    <xf numFmtId="0" fontId="5" fillId="3" borderId="11" xfId="0" applyFont="1" applyFill="1" applyBorder="1" applyAlignment="1">
      <alignment horizontal="center" vertical="center" wrapText="1" readingOrder="2"/>
    </xf>
    <xf numFmtId="0" fontId="5" fillId="3" borderId="12" xfId="0" applyFont="1" applyFill="1" applyBorder="1" applyAlignment="1">
      <alignment horizontal="center" vertical="center" wrapText="1" readingOrder="2"/>
    </xf>
    <xf numFmtId="0" fontId="2" fillId="0" borderId="17" xfId="0" applyFont="1" applyBorder="1" applyAlignment="1">
      <alignment horizontal="right" vertical="center" wrapText="1" indent="1"/>
    </xf>
    <xf numFmtId="0" fontId="3" fillId="0" borderId="17"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0" xfId="0" applyFont="1" applyAlignment="1">
      <alignment horizontal="left" vertical="center" wrapText="1" indent="1"/>
    </xf>
    <xf numFmtId="0" fontId="2" fillId="0" borderId="17" xfId="0" applyFont="1" applyBorder="1" applyAlignment="1">
      <alignment horizontal="right" wrapText="1"/>
    </xf>
    <xf numFmtId="0" fontId="2" fillId="0" borderId="9" xfId="0" applyFont="1" applyBorder="1" applyAlignment="1">
      <alignment horizontal="right" wrapText="1"/>
    </xf>
    <xf numFmtId="0" fontId="3" fillId="0" borderId="17" xfId="0" applyFont="1" applyBorder="1" applyAlignment="1">
      <alignment horizontal="left" vertical="top" wrapText="1" indent="1"/>
    </xf>
    <xf numFmtId="0" fontId="3" fillId="0" borderId="9" xfId="0" applyFont="1" applyBorder="1" applyAlignment="1">
      <alignment horizontal="left" vertical="top" wrapText="1" indent="1"/>
    </xf>
    <xf numFmtId="0" fontId="3" fillId="0" borderId="17" xfId="0" applyFont="1" applyBorder="1" applyAlignment="1">
      <alignment horizontal="right" vertical="top" wrapText="1" indent="6"/>
    </xf>
    <xf numFmtId="0" fontId="3" fillId="0" borderId="9" xfId="0" applyFont="1" applyBorder="1" applyAlignment="1">
      <alignment horizontal="right" vertical="top" wrapText="1" indent="6"/>
    </xf>
    <xf numFmtId="0" fontId="2" fillId="0" borderId="17"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7" xfId="0" applyFont="1" applyBorder="1" applyAlignment="1">
      <alignment horizontal="right" vertical="center" wrapText="1"/>
    </xf>
    <xf numFmtId="0" fontId="2" fillId="0" borderId="9" xfId="0" applyFont="1" applyBorder="1" applyAlignment="1">
      <alignment horizontal="right" vertical="center" wrapText="1"/>
    </xf>
    <xf numFmtId="0" fontId="3" fillId="0" borderId="0" xfId="0" applyFont="1" applyAlignment="1">
      <alignment horizontal="right" vertical="center" wrapText="1" indent="2"/>
    </xf>
    <xf numFmtId="0" fontId="3" fillId="0" borderId="9" xfId="0" applyFont="1" applyBorder="1" applyAlignment="1">
      <alignment horizontal="right" vertical="center" wrapText="1" indent="2"/>
    </xf>
    <xf numFmtId="0" fontId="3" fillId="0" borderId="0" xfId="0" applyFont="1" applyAlignment="1">
      <alignment horizontal="right" wrapText="1" indent="1"/>
    </xf>
    <xf numFmtId="0" fontId="3" fillId="0" borderId="0" xfId="0" applyFont="1" applyAlignment="1">
      <alignment horizontal="right" vertical="center" wrapText="1" indent="1"/>
    </xf>
    <xf numFmtId="0" fontId="3" fillId="0" borderId="9" xfId="0" applyFont="1" applyBorder="1" applyAlignment="1">
      <alignment horizontal="right" vertical="center" wrapText="1" indent="1"/>
    </xf>
    <xf numFmtId="0" fontId="3" fillId="0" borderId="17" xfId="0" applyFont="1" applyBorder="1" applyAlignment="1">
      <alignment horizontal="right" wrapText="1" indent="1"/>
    </xf>
    <xf numFmtId="0" fontId="6" fillId="3" borderId="5" xfId="0" applyFont="1" applyFill="1" applyBorder="1" applyAlignment="1">
      <alignment horizontal="center" vertical="center"/>
    </xf>
    <xf numFmtId="0" fontId="5" fillId="3" borderId="16" xfId="10" applyFont="1" applyFill="1" applyBorder="1" applyAlignment="1">
      <alignment horizontal="center" vertical="center" wrapText="1"/>
    </xf>
    <xf numFmtId="0" fontId="5" fillId="3" borderId="12" xfId="10" applyFont="1" applyFill="1" applyBorder="1" applyAlignment="1">
      <alignment horizontal="center" vertical="center" wrapText="1"/>
    </xf>
    <xf numFmtId="0" fontId="5" fillId="3" borderId="6" xfId="10" applyFont="1" applyFill="1" applyBorder="1" applyAlignment="1">
      <alignment horizontal="center" vertical="center" wrapText="1"/>
    </xf>
    <xf numFmtId="0" fontId="5" fillId="3" borderId="5" xfId="10" applyFont="1" applyFill="1" applyBorder="1" applyAlignment="1">
      <alignment horizontal="center" vertical="center" wrapText="1"/>
    </xf>
    <xf numFmtId="0" fontId="6" fillId="3" borderId="8" xfId="0" applyFont="1" applyFill="1" applyBorder="1" applyAlignment="1">
      <alignment horizontal="center" vertical="center" wrapText="1" readingOrder="2"/>
    </xf>
    <xf numFmtId="0" fontId="6" fillId="3" borderId="2" xfId="0" applyFont="1" applyFill="1" applyBorder="1" applyAlignment="1">
      <alignment horizontal="center" vertical="center" wrapText="1" readingOrder="2"/>
    </xf>
    <xf numFmtId="0" fontId="5" fillId="3" borderId="12" xfId="0" applyFont="1" applyFill="1" applyBorder="1" applyAlignment="1">
      <alignment horizontal="center" vertical="center" wrapText="1"/>
    </xf>
  </cellXfs>
  <cellStyles count="26">
    <cellStyle name="Check Cell 2" xfId="14" xr:uid="{00000000-0005-0000-0000-000000000000}"/>
    <cellStyle name="Comma" xfId="1" builtinId="3"/>
    <cellStyle name="Currency" xfId="25" builtinId="4"/>
    <cellStyle name="Had2" xfId="15" xr:uid="{00000000-0005-0000-0000-000002000000}"/>
    <cellStyle name="Hyperlink" xfId="7" builtinId="8"/>
    <cellStyle name="Hyperlink 2" xfId="9" xr:uid="{00000000-0005-0000-0000-000004000000}"/>
    <cellStyle name="Normal" xfId="0" builtinId="0"/>
    <cellStyle name="Normal 14" xfId="19" xr:uid="{00000000-0005-0000-0000-000006000000}"/>
    <cellStyle name="Normal 2" xfId="4" xr:uid="{00000000-0005-0000-0000-000007000000}"/>
    <cellStyle name="Normal 2 2" xfId="10" xr:uid="{00000000-0005-0000-0000-000008000000}"/>
    <cellStyle name="Normal 2 2 2" xfId="21" xr:uid="{00000000-0005-0000-0000-000009000000}"/>
    <cellStyle name="Normal 3" xfId="3" xr:uid="{00000000-0005-0000-0000-00000A000000}"/>
    <cellStyle name="Normal 4" xfId="6" xr:uid="{00000000-0005-0000-0000-00000B000000}"/>
    <cellStyle name="Normal 5" xfId="5" xr:uid="{00000000-0005-0000-0000-00000C000000}"/>
    <cellStyle name="Normal 6" xfId="17" xr:uid="{00000000-0005-0000-0000-00000D000000}"/>
    <cellStyle name="Normal 6 3" xfId="22" xr:uid="{B90977E3-087D-458F-95A9-5C7C65ADE8E4}"/>
    <cellStyle name="Normal 9" xfId="8" xr:uid="{00000000-0005-0000-0000-00000E000000}"/>
    <cellStyle name="Normal_Copy_of_ch13-Education2008 2" xfId="13" xr:uid="{00000000-0005-0000-0000-00000F000000}"/>
    <cellStyle name="Normal_قائمة الجداول1" xfId="16" xr:uid="{00000000-0005-0000-0000-000012000000}"/>
    <cellStyle name="Normal_ورقة1" xfId="24" xr:uid="{61438A8B-CD58-4B9B-BBC1-E0E4FA4C1355}"/>
    <cellStyle name="Percent" xfId="2" builtinId="5"/>
    <cellStyle name="Percent 2" xfId="18" xr:uid="{00000000-0005-0000-0000-000015000000}"/>
    <cellStyle name="Percent 2 3" xfId="23" xr:uid="{097BBC2A-9DAD-4517-9635-2025948C636D}"/>
    <cellStyle name="عادي_SHDA" xfId="20" xr:uid="{00000000-0005-0000-0000-000016000000}"/>
    <cellStyle name="عادي_الوزير" xfId="11" xr:uid="{00000000-0005-0000-0000-000017000000}"/>
    <cellStyle name="عادي_بيانات الطلاب المعاقين2000" xfId="12" xr:uid="{00000000-0005-0000-0000-000018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222222222222223E-2"/>
          <c:w val="0.90230216430613908"/>
          <c:h val="0.71002420530766985"/>
        </c:manualLayout>
      </c:layout>
      <c:barChart>
        <c:barDir val="col"/>
        <c:grouping val="clustered"/>
        <c:varyColors val="0"/>
        <c:ser>
          <c:idx val="0"/>
          <c:order val="0"/>
          <c:spPr>
            <a:solidFill>
              <a:schemeClr val="accent1"/>
            </a:solidFill>
            <a:ln>
              <a:noFill/>
            </a:ln>
            <a:effectLst/>
          </c:spPr>
          <c:invertIfNegative val="0"/>
          <c:val>
            <c:numRef>
              <c:f>'5'!#REF!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'5'!#REF!</c15:sqref>
                        </c15:formulaRef>
                      </c:ext>
                    </c:extLst>
                    <c:strCache>
                      <c:ptCount val="1"/>
                      <c:pt idx="0">
                        <c:v>#REF!</c:v>
                      </c:pt>
                    </c:strCache>
                  </c:strRef>
                </c15:cat>
              </c15:filteredCategoryTitle>
            </c:ext>
            <c:ext xmlns:c16="http://schemas.microsoft.com/office/drawing/2014/chart" uri="{C3380CC4-5D6E-409C-BE32-E72D297353CC}">
              <c16:uniqueId val="{00000000-BB17-4851-A670-183CA97CD6ED}"/>
            </c:ext>
          </c:extLst>
        </c:ser>
        <c:ser>
          <c:idx val="1"/>
          <c:order val="1"/>
          <c:spPr>
            <a:solidFill>
              <a:schemeClr val="accent2"/>
            </a:solidFill>
            <a:ln>
              <a:noFill/>
            </a:ln>
            <a:effectLst/>
          </c:spPr>
          <c:invertIfNegative val="0"/>
          <c:val>
            <c:numRef>
              <c:f>'5'!#REF!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'5'!#REF!</c15:sqref>
                        </c15:formulaRef>
                      </c:ext>
                    </c:extLst>
                    <c:strCache>
                      <c:ptCount val="1"/>
                      <c:pt idx="0">
                        <c:v>#REF!</c:v>
                      </c:pt>
                    </c:strCache>
                  </c:strRef>
                </c15:cat>
              </c15:filteredCategoryTitle>
            </c:ext>
            <c:ext xmlns:c16="http://schemas.microsoft.com/office/drawing/2014/chart" uri="{C3380CC4-5D6E-409C-BE32-E72D297353CC}">
              <c16:uniqueId val="{00000001-BB17-4851-A670-183CA97CD6ED}"/>
            </c:ext>
          </c:extLst>
        </c:ser>
        <c:dLbls>
          <c:showLegendKey val="0"/>
          <c:showVal val="0"/>
          <c:showCatName val="0"/>
          <c:showSerName val="0"/>
          <c:showPercent val="0"/>
          <c:showBubbleSize val="0"/>
        </c:dLbls>
        <c:gapWidth val="219"/>
        <c:overlap val="-27"/>
        <c:axId val="467687840"/>
        <c:axId val="466884368"/>
      </c:barChart>
      <c:catAx>
        <c:axId val="46768784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6884368"/>
        <c:crosses val="autoZero"/>
        <c:auto val="1"/>
        <c:lblAlgn val="ctr"/>
        <c:lblOffset val="100"/>
        <c:noMultiLvlLbl val="0"/>
      </c:catAx>
      <c:valAx>
        <c:axId val="466884368"/>
        <c:scaling>
          <c:orientation val="minMax"/>
        </c:scaling>
        <c:delete val="0"/>
        <c:axPos val="r"/>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687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222222222222223E-2"/>
          <c:w val="0.90230216430613908"/>
          <c:h val="0.71002420530766985"/>
        </c:manualLayout>
      </c:layout>
      <c:barChart>
        <c:barDir val="col"/>
        <c:grouping val="clustered"/>
        <c:varyColors val="0"/>
        <c:ser>
          <c:idx val="0"/>
          <c:order val="0"/>
          <c:spPr>
            <a:solidFill>
              <a:schemeClr val="accent1"/>
            </a:solidFill>
            <a:ln>
              <a:noFill/>
            </a:ln>
            <a:effectLst/>
          </c:spPr>
          <c:invertIfNegative val="0"/>
          <c:val>
            <c:numRef>
              <c:f>'5'!#REF!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'5'!#REF!</c15:sqref>
                        </c15:formulaRef>
                      </c:ext>
                    </c:extLst>
                    <c:strCache>
                      <c:ptCount val="1"/>
                      <c:pt idx="0">
                        <c:v>#REF!</c:v>
                      </c:pt>
                    </c:strCache>
                  </c:strRef>
                </c15:cat>
              </c15:filteredCategoryTitle>
            </c:ext>
            <c:ext xmlns:c16="http://schemas.microsoft.com/office/drawing/2014/chart" uri="{C3380CC4-5D6E-409C-BE32-E72D297353CC}">
              <c16:uniqueId val="{00000000-2D36-43AB-B53C-54D47B9A3515}"/>
            </c:ext>
          </c:extLst>
        </c:ser>
        <c:ser>
          <c:idx val="1"/>
          <c:order val="1"/>
          <c:spPr>
            <a:solidFill>
              <a:schemeClr val="accent2"/>
            </a:solidFill>
            <a:ln>
              <a:noFill/>
            </a:ln>
            <a:effectLst/>
          </c:spPr>
          <c:invertIfNegative val="0"/>
          <c:val>
            <c:numRef>
              <c:f>'5'!#REF!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'5'!#REF!</c15:sqref>
                        </c15:formulaRef>
                      </c:ext>
                    </c:extLst>
                    <c:strCache>
                      <c:ptCount val="1"/>
                      <c:pt idx="0">
                        <c:v>#REF!</c:v>
                      </c:pt>
                    </c:strCache>
                  </c:strRef>
                </c15:cat>
              </c15:filteredCategoryTitle>
            </c:ext>
            <c:ext xmlns:c16="http://schemas.microsoft.com/office/drawing/2014/chart" uri="{C3380CC4-5D6E-409C-BE32-E72D297353CC}">
              <c16:uniqueId val="{00000001-2D36-43AB-B53C-54D47B9A3515}"/>
            </c:ext>
          </c:extLst>
        </c:ser>
        <c:dLbls>
          <c:showLegendKey val="0"/>
          <c:showVal val="0"/>
          <c:showCatName val="0"/>
          <c:showSerName val="0"/>
          <c:showPercent val="0"/>
          <c:showBubbleSize val="0"/>
        </c:dLbls>
        <c:gapWidth val="219"/>
        <c:overlap val="-27"/>
        <c:axId val="541899216"/>
        <c:axId val="541906288"/>
      </c:barChart>
      <c:catAx>
        <c:axId val="54189921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906288"/>
        <c:crosses val="autoZero"/>
        <c:auto val="1"/>
        <c:lblAlgn val="ctr"/>
        <c:lblOffset val="100"/>
        <c:noMultiLvlLbl val="0"/>
      </c:catAx>
      <c:valAx>
        <c:axId val="541906288"/>
        <c:scaling>
          <c:orientation val="minMax"/>
        </c:scaling>
        <c:delete val="0"/>
        <c:axPos val="r"/>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89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12.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1.jpeg"/><Relationship Id="rId5" Type="http://schemas.openxmlformats.org/officeDocument/2006/relationships/image" Target="../media/image7.jpeg"/><Relationship Id="rId4"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6.jpeg"/><Relationship Id="rId1" Type="http://schemas.openxmlformats.org/officeDocument/2006/relationships/image" Target="../media/image10.jpeg"/><Relationship Id="rId5" Type="http://schemas.openxmlformats.org/officeDocument/2006/relationships/image" Target="../media/image8.jpeg"/><Relationship Id="rId4" Type="http://schemas.openxmlformats.org/officeDocument/2006/relationships/image" Target="../media/image12.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0.jpeg"/><Relationship Id="rId5" Type="http://schemas.openxmlformats.org/officeDocument/2006/relationships/image" Target="../media/image15.jpeg"/><Relationship Id="rId4" Type="http://schemas.openxmlformats.org/officeDocument/2006/relationships/image" Target="../media/image1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6.jpeg"/><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1972011</xdr:colOff>
      <xdr:row>0</xdr:row>
      <xdr:rowOff>0</xdr:rowOff>
    </xdr:from>
    <xdr:to>
      <xdr:col>4</xdr:col>
      <xdr:colOff>115615</xdr:colOff>
      <xdr:row>0</xdr:row>
      <xdr:rowOff>602154</xdr:rowOff>
    </xdr:to>
    <xdr:pic>
      <xdr:nvPicPr>
        <xdr:cNvPr id="4" name="Picture 3">
          <a:extLst>
            <a:ext uri="{FF2B5EF4-FFF2-40B4-BE49-F238E27FC236}">
              <a16:creationId xmlns:a16="http://schemas.microsoft.com/office/drawing/2014/main" id="{182E62B2-321B-F10A-98EB-AB5FFB0AE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32385" y="0"/>
          <a:ext cx="1458304" cy="6021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557807</xdr:colOff>
      <xdr:row>0</xdr:row>
      <xdr:rowOff>0</xdr:rowOff>
    </xdr:from>
    <xdr:to>
      <xdr:col>5</xdr:col>
      <xdr:colOff>1041</xdr:colOff>
      <xdr:row>0</xdr:row>
      <xdr:rowOff>501650</xdr:rowOff>
    </xdr:to>
    <xdr:pic>
      <xdr:nvPicPr>
        <xdr:cNvPr id="2" name="Picture 1">
          <a:extLst>
            <a:ext uri="{FF2B5EF4-FFF2-40B4-BE49-F238E27FC236}">
              <a16:creationId xmlns:a16="http://schemas.microsoft.com/office/drawing/2014/main" id="{B5A08128-248E-4A43-80C5-3B07B03A7F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3491871" y="0"/>
          <a:ext cx="1418014" cy="5016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1104900</xdr:colOff>
      <xdr:row>0</xdr:row>
      <xdr:rowOff>0</xdr:rowOff>
    </xdr:from>
    <xdr:to>
      <xdr:col>6</xdr:col>
      <xdr:colOff>197</xdr:colOff>
      <xdr:row>0</xdr:row>
      <xdr:rowOff>501650</xdr:rowOff>
    </xdr:to>
    <xdr:pic>
      <xdr:nvPicPr>
        <xdr:cNvPr id="2" name="Picture 1">
          <a:extLst>
            <a:ext uri="{FF2B5EF4-FFF2-40B4-BE49-F238E27FC236}">
              <a16:creationId xmlns:a16="http://schemas.microsoft.com/office/drawing/2014/main" id="{B83480ED-702B-4D13-A5B3-A196595D3B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010460" y="0"/>
          <a:ext cx="1447090" cy="504825"/>
        </a:xfrm>
        <a:prstGeom prst="rect">
          <a:avLst/>
        </a:prstGeom>
      </xdr:spPr>
    </xdr:pic>
    <xdr:clientData/>
  </xdr:twoCellAnchor>
  <xdr:twoCellAnchor editAs="oneCell">
    <xdr:from>
      <xdr:col>11</xdr:col>
      <xdr:colOff>485775</xdr:colOff>
      <xdr:row>0</xdr:row>
      <xdr:rowOff>0</xdr:rowOff>
    </xdr:from>
    <xdr:to>
      <xdr:col>11</xdr:col>
      <xdr:colOff>2240803</xdr:colOff>
      <xdr:row>1</xdr:row>
      <xdr:rowOff>47118</xdr:rowOff>
    </xdr:to>
    <xdr:pic>
      <xdr:nvPicPr>
        <xdr:cNvPr id="3" name="Picture 2">
          <a:extLst>
            <a:ext uri="{FF2B5EF4-FFF2-40B4-BE49-F238E27FC236}">
              <a16:creationId xmlns:a16="http://schemas.microsoft.com/office/drawing/2014/main" id="{0ACDF22D-3D93-4ECD-AE31-3D71CF4446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3924025" y="0"/>
          <a:ext cx="1765300" cy="691643"/>
        </a:xfrm>
        <a:prstGeom prst="rect">
          <a:avLst/>
        </a:prstGeom>
      </xdr:spPr>
    </xdr:pic>
    <xdr:clientData/>
  </xdr:twoCellAnchor>
  <xdr:oneCellAnchor>
    <xdr:from>
      <xdr:col>17</xdr:col>
      <xdr:colOff>485775</xdr:colOff>
      <xdr:row>0</xdr:row>
      <xdr:rowOff>0</xdr:rowOff>
    </xdr:from>
    <xdr:ext cx="1755028" cy="689829"/>
    <xdr:pic>
      <xdr:nvPicPr>
        <xdr:cNvPr id="4" name="Picture 3">
          <a:extLst>
            <a:ext uri="{FF2B5EF4-FFF2-40B4-BE49-F238E27FC236}">
              <a16:creationId xmlns:a16="http://schemas.microsoft.com/office/drawing/2014/main" id="{3697D981-A18D-41E7-8693-4B07504380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24022301" y="0"/>
          <a:ext cx="1755028" cy="689829"/>
        </a:xfrm>
        <a:prstGeom prst="rect">
          <a:avLst/>
        </a:prstGeom>
      </xdr:spPr>
    </xdr:pic>
    <xdr:clientData/>
  </xdr:oneCellAnchor>
  <xdr:twoCellAnchor editAs="oneCell">
    <xdr:from>
      <xdr:col>17</xdr:col>
      <xdr:colOff>892175</xdr:colOff>
      <xdr:row>0</xdr:row>
      <xdr:rowOff>0</xdr:rowOff>
    </xdr:from>
    <xdr:to>
      <xdr:col>18</xdr:col>
      <xdr:colOff>85725</xdr:colOff>
      <xdr:row>1</xdr:row>
      <xdr:rowOff>50293</xdr:rowOff>
    </xdr:to>
    <xdr:pic>
      <xdr:nvPicPr>
        <xdr:cNvPr id="5" name="Picture 4">
          <a:extLst>
            <a:ext uri="{FF2B5EF4-FFF2-40B4-BE49-F238E27FC236}">
              <a16:creationId xmlns:a16="http://schemas.microsoft.com/office/drawing/2014/main" id="{FE9017FC-BC2C-4A69-B020-596863473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5971900" y="0"/>
          <a:ext cx="1762125" cy="682118"/>
        </a:xfrm>
        <a:prstGeom prst="rect">
          <a:avLst/>
        </a:prstGeom>
      </xdr:spPr>
    </xdr:pic>
    <xdr:clientData/>
  </xdr:twoCellAnchor>
  <xdr:twoCellAnchor editAs="oneCell">
    <xdr:from>
      <xdr:col>23</xdr:col>
      <xdr:colOff>1243012</xdr:colOff>
      <xdr:row>0</xdr:row>
      <xdr:rowOff>0</xdr:rowOff>
    </xdr:from>
    <xdr:to>
      <xdr:col>24</xdr:col>
      <xdr:colOff>68262</xdr:colOff>
      <xdr:row>1</xdr:row>
      <xdr:rowOff>50293</xdr:rowOff>
    </xdr:to>
    <xdr:pic>
      <xdr:nvPicPr>
        <xdr:cNvPr id="6" name="Picture 5">
          <a:extLst>
            <a:ext uri="{FF2B5EF4-FFF2-40B4-BE49-F238E27FC236}">
              <a16:creationId xmlns:a16="http://schemas.microsoft.com/office/drawing/2014/main" id="{E0C28602-3AA8-4C1F-B1F0-DAF4C5F905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7664513" y="0"/>
          <a:ext cx="1768475" cy="682118"/>
        </a:xfrm>
        <a:prstGeom prst="rect">
          <a:avLst/>
        </a:prstGeom>
      </xdr:spPr>
    </xdr:pic>
    <xdr:clientData/>
  </xdr:twoCellAnchor>
  <xdr:twoCellAnchor editAs="oneCell">
    <xdr:from>
      <xdr:col>29</xdr:col>
      <xdr:colOff>1247775</xdr:colOff>
      <xdr:row>0</xdr:row>
      <xdr:rowOff>0</xdr:rowOff>
    </xdr:from>
    <xdr:to>
      <xdr:col>30</xdr:col>
      <xdr:colOff>63500</xdr:colOff>
      <xdr:row>1</xdr:row>
      <xdr:rowOff>50293</xdr:rowOff>
    </xdr:to>
    <xdr:pic>
      <xdr:nvPicPr>
        <xdr:cNvPr id="7" name="Picture 6">
          <a:extLst>
            <a:ext uri="{FF2B5EF4-FFF2-40B4-BE49-F238E27FC236}">
              <a16:creationId xmlns:a16="http://schemas.microsoft.com/office/drawing/2014/main" id="{B3C2CEDB-A3AD-4234-B4F2-CE9CB5C988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9338075" y="0"/>
          <a:ext cx="1758950" cy="6884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597655</xdr:colOff>
      <xdr:row>0</xdr:row>
      <xdr:rowOff>0</xdr:rowOff>
    </xdr:from>
    <xdr:to>
      <xdr:col>5</xdr:col>
      <xdr:colOff>2119761</xdr:colOff>
      <xdr:row>0</xdr:row>
      <xdr:rowOff>571500</xdr:rowOff>
    </xdr:to>
    <xdr:pic>
      <xdr:nvPicPr>
        <xdr:cNvPr id="2" name="Picture 1">
          <a:extLst>
            <a:ext uri="{FF2B5EF4-FFF2-40B4-BE49-F238E27FC236}">
              <a16:creationId xmlns:a16="http://schemas.microsoft.com/office/drawing/2014/main" id="{D62C5E37-5135-4EFD-B2B8-9A6F17904B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4021485" y="0"/>
          <a:ext cx="1525710" cy="571500"/>
        </a:xfrm>
        <a:prstGeom prst="rect">
          <a:avLst/>
        </a:prstGeom>
      </xdr:spPr>
    </xdr:pic>
    <xdr:clientData/>
  </xdr:twoCellAnchor>
  <xdr:twoCellAnchor editAs="oneCell">
    <xdr:from>
      <xdr:col>11</xdr:col>
      <xdr:colOff>536864</xdr:colOff>
      <xdr:row>0</xdr:row>
      <xdr:rowOff>0</xdr:rowOff>
    </xdr:from>
    <xdr:to>
      <xdr:col>12</xdr:col>
      <xdr:colOff>846</xdr:colOff>
      <xdr:row>0</xdr:row>
      <xdr:rowOff>571500</xdr:rowOff>
    </xdr:to>
    <xdr:pic>
      <xdr:nvPicPr>
        <xdr:cNvPr id="3" name="Picture 2">
          <a:extLst>
            <a:ext uri="{FF2B5EF4-FFF2-40B4-BE49-F238E27FC236}">
              <a16:creationId xmlns:a16="http://schemas.microsoft.com/office/drawing/2014/main" id="{5A4866F2-9AA6-4111-BC95-415A7A514B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9529230" y="0"/>
          <a:ext cx="1530906" cy="571500"/>
        </a:xfrm>
        <a:prstGeom prst="rect">
          <a:avLst/>
        </a:prstGeom>
      </xdr:spPr>
    </xdr:pic>
    <xdr:clientData/>
  </xdr:twoCellAnchor>
  <xdr:twoCellAnchor editAs="oneCell">
    <xdr:from>
      <xdr:col>17</xdr:col>
      <xdr:colOff>807027</xdr:colOff>
      <xdr:row>0</xdr:row>
      <xdr:rowOff>0</xdr:rowOff>
    </xdr:from>
    <xdr:to>
      <xdr:col>18</xdr:col>
      <xdr:colOff>198068</xdr:colOff>
      <xdr:row>0</xdr:row>
      <xdr:rowOff>571500</xdr:rowOff>
    </xdr:to>
    <xdr:pic>
      <xdr:nvPicPr>
        <xdr:cNvPr id="4" name="Picture 3">
          <a:extLst>
            <a:ext uri="{FF2B5EF4-FFF2-40B4-BE49-F238E27FC236}">
              <a16:creationId xmlns:a16="http://schemas.microsoft.com/office/drawing/2014/main" id="{3FDE55FB-A758-47E9-8686-1511D6F359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97873042" y="0"/>
          <a:ext cx="1527731" cy="571500"/>
        </a:xfrm>
        <a:prstGeom prst="rect">
          <a:avLst/>
        </a:prstGeom>
      </xdr:spPr>
    </xdr:pic>
    <xdr:clientData/>
  </xdr:twoCellAnchor>
  <xdr:twoCellAnchor editAs="oneCell">
    <xdr:from>
      <xdr:col>23</xdr:col>
      <xdr:colOff>784403</xdr:colOff>
      <xdr:row>0</xdr:row>
      <xdr:rowOff>0</xdr:rowOff>
    </xdr:from>
    <xdr:to>
      <xdr:col>24</xdr:col>
      <xdr:colOff>157550</xdr:colOff>
      <xdr:row>0</xdr:row>
      <xdr:rowOff>571500</xdr:rowOff>
    </xdr:to>
    <xdr:pic>
      <xdr:nvPicPr>
        <xdr:cNvPr id="5" name="Picture 4">
          <a:extLst>
            <a:ext uri="{FF2B5EF4-FFF2-40B4-BE49-F238E27FC236}">
              <a16:creationId xmlns:a16="http://schemas.microsoft.com/office/drawing/2014/main" id="{EE6B5840-234B-4A2C-884F-D6E547BA8A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6762961" y="0"/>
          <a:ext cx="1509836" cy="571500"/>
        </a:xfrm>
        <a:prstGeom prst="rect">
          <a:avLst/>
        </a:prstGeom>
      </xdr:spPr>
    </xdr:pic>
    <xdr:clientData/>
  </xdr:twoCellAnchor>
  <xdr:oneCellAnchor>
    <xdr:from>
      <xdr:col>29</xdr:col>
      <xdr:colOff>515270</xdr:colOff>
      <xdr:row>0</xdr:row>
      <xdr:rowOff>0</xdr:rowOff>
    </xdr:from>
    <xdr:ext cx="1527731" cy="571500"/>
    <xdr:pic>
      <xdr:nvPicPr>
        <xdr:cNvPr id="6" name="Picture 5">
          <a:extLst>
            <a:ext uri="{FF2B5EF4-FFF2-40B4-BE49-F238E27FC236}">
              <a16:creationId xmlns:a16="http://schemas.microsoft.com/office/drawing/2014/main" id="{19A37BE7-C04E-4FE3-95FF-8D1D0E38EA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25218689" y="0"/>
          <a:ext cx="1527731" cy="5715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5</xdr:col>
      <xdr:colOff>193674</xdr:colOff>
      <xdr:row>0</xdr:row>
      <xdr:rowOff>0</xdr:rowOff>
    </xdr:from>
    <xdr:to>
      <xdr:col>7</xdr:col>
      <xdr:colOff>46800</xdr:colOff>
      <xdr:row>0</xdr:row>
      <xdr:rowOff>609600</xdr:rowOff>
    </xdr:to>
    <xdr:pic>
      <xdr:nvPicPr>
        <xdr:cNvPr id="2" name="Picture 1">
          <a:extLst>
            <a:ext uri="{FF2B5EF4-FFF2-40B4-BE49-F238E27FC236}">
              <a16:creationId xmlns:a16="http://schemas.microsoft.com/office/drawing/2014/main" id="{6FA300BA-4F8B-4769-9934-601EAFBE8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1991738" y="0"/>
          <a:ext cx="1547133" cy="609600"/>
        </a:xfrm>
        <a:prstGeom prst="rect">
          <a:avLst/>
        </a:prstGeom>
      </xdr:spPr>
    </xdr:pic>
    <xdr:clientData/>
  </xdr:twoCellAnchor>
  <xdr:twoCellAnchor editAs="oneCell">
    <xdr:from>
      <xdr:col>12</xdr:col>
      <xdr:colOff>280265</xdr:colOff>
      <xdr:row>0</xdr:row>
      <xdr:rowOff>0</xdr:rowOff>
    </xdr:from>
    <xdr:to>
      <xdr:col>14</xdr:col>
      <xdr:colOff>36760</xdr:colOff>
      <xdr:row>0</xdr:row>
      <xdr:rowOff>590997</xdr:rowOff>
    </xdr:to>
    <xdr:pic>
      <xdr:nvPicPr>
        <xdr:cNvPr id="3" name="Picture 2">
          <a:extLst>
            <a:ext uri="{FF2B5EF4-FFF2-40B4-BE49-F238E27FC236}">
              <a16:creationId xmlns:a16="http://schemas.microsoft.com/office/drawing/2014/main" id="{38987AB9-72B5-4964-BDFA-A2B68CDCA3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07207240" y="0"/>
          <a:ext cx="1453676" cy="590997"/>
        </a:xfrm>
        <a:prstGeom prst="rect">
          <a:avLst/>
        </a:prstGeom>
      </xdr:spPr>
    </xdr:pic>
    <xdr:clientData/>
  </xdr:twoCellAnchor>
  <xdr:twoCellAnchor editAs="oneCell">
    <xdr:from>
      <xdr:col>19</xdr:col>
      <xdr:colOff>412749</xdr:colOff>
      <xdr:row>0</xdr:row>
      <xdr:rowOff>0</xdr:rowOff>
    </xdr:from>
    <xdr:to>
      <xdr:col>21</xdr:col>
      <xdr:colOff>200994</xdr:colOff>
      <xdr:row>0</xdr:row>
      <xdr:rowOff>599570</xdr:rowOff>
    </xdr:to>
    <xdr:pic>
      <xdr:nvPicPr>
        <xdr:cNvPr id="4" name="Picture 3">
          <a:extLst>
            <a:ext uri="{FF2B5EF4-FFF2-40B4-BE49-F238E27FC236}">
              <a16:creationId xmlns:a16="http://schemas.microsoft.com/office/drawing/2014/main" id="{20508C70-A669-40D6-8BFF-30D667616AF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01982921" y="0"/>
          <a:ext cx="1488602" cy="602745"/>
        </a:xfrm>
        <a:prstGeom prst="rect">
          <a:avLst/>
        </a:prstGeom>
      </xdr:spPr>
    </xdr:pic>
    <xdr:clientData/>
  </xdr:twoCellAnchor>
  <xdr:twoCellAnchor editAs="oneCell">
    <xdr:from>
      <xdr:col>26</xdr:col>
      <xdr:colOff>365413</xdr:colOff>
      <xdr:row>0</xdr:row>
      <xdr:rowOff>0</xdr:rowOff>
    </xdr:from>
    <xdr:to>
      <xdr:col>27</xdr:col>
      <xdr:colOff>1152652</xdr:colOff>
      <xdr:row>0</xdr:row>
      <xdr:rowOff>514800</xdr:rowOff>
    </xdr:to>
    <xdr:pic>
      <xdr:nvPicPr>
        <xdr:cNvPr id="5" name="Picture 4">
          <a:extLst>
            <a:ext uri="{FF2B5EF4-FFF2-40B4-BE49-F238E27FC236}">
              <a16:creationId xmlns:a16="http://schemas.microsoft.com/office/drawing/2014/main" id="{AB04EB83-1745-41B1-8F9F-74F70E6FB552}"/>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97250705" y="0"/>
          <a:ext cx="1303609" cy="514800"/>
        </a:xfrm>
        <a:prstGeom prst="rect">
          <a:avLst/>
        </a:prstGeom>
      </xdr:spPr>
    </xdr:pic>
    <xdr:clientData/>
  </xdr:twoCellAnchor>
  <xdr:twoCellAnchor editAs="oneCell">
    <xdr:from>
      <xdr:col>34</xdr:col>
      <xdr:colOff>191838</xdr:colOff>
      <xdr:row>0</xdr:row>
      <xdr:rowOff>0</xdr:rowOff>
    </xdr:from>
    <xdr:to>
      <xdr:col>35</xdr:col>
      <xdr:colOff>323638</xdr:colOff>
      <xdr:row>0</xdr:row>
      <xdr:rowOff>514800</xdr:rowOff>
    </xdr:to>
    <xdr:pic>
      <xdr:nvPicPr>
        <xdr:cNvPr id="6" name="Picture 5">
          <a:extLst>
            <a:ext uri="{FF2B5EF4-FFF2-40B4-BE49-F238E27FC236}">
              <a16:creationId xmlns:a16="http://schemas.microsoft.com/office/drawing/2014/main" id="{4DF0A1A4-9AFD-4C63-B4FF-7884B9E138ED}"/>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95784504" y="0"/>
          <a:ext cx="1310658" cy="514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381000</xdr:colOff>
      <xdr:row>11</xdr:row>
      <xdr:rowOff>0</xdr:rowOff>
    </xdr:from>
    <xdr:to>
      <xdr:col>5</xdr:col>
      <xdr:colOff>1485900</xdr:colOff>
      <xdr:row>11</xdr:row>
      <xdr:rowOff>0</xdr:rowOff>
    </xdr:to>
    <xdr:graphicFrame macro="">
      <xdr:nvGraphicFramePr>
        <xdr:cNvPr id="2" name="Chart 1">
          <a:extLst>
            <a:ext uri="{FF2B5EF4-FFF2-40B4-BE49-F238E27FC236}">
              <a16:creationId xmlns:a16="http://schemas.microsoft.com/office/drawing/2014/main" id="{235BE2BE-E8AF-45D1-9EF5-935ADF6587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11</xdr:row>
      <xdr:rowOff>0</xdr:rowOff>
    </xdr:from>
    <xdr:to>
      <xdr:col>5</xdr:col>
      <xdr:colOff>1485900</xdr:colOff>
      <xdr:row>11</xdr:row>
      <xdr:rowOff>0</xdr:rowOff>
    </xdr:to>
    <xdr:graphicFrame macro="">
      <xdr:nvGraphicFramePr>
        <xdr:cNvPr id="3" name="Chart 2">
          <a:extLst>
            <a:ext uri="{FF2B5EF4-FFF2-40B4-BE49-F238E27FC236}">
              <a16:creationId xmlns:a16="http://schemas.microsoft.com/office/drawing/2014/main" id="{3FCE9854-903C-4DC1-8456-7C8D57A78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705209</xdr:colOff>
      <xdr:row>0</xdr:row>
      <xdr:rowOff>0</xdr:rowOff>
    </xdr:from>
    <xdr:to>
      <xdr:col>5</xdr:col>
      <xdr:colOff>1532537</xdr:colOff>
      <xdr:row>0</xdr:row>
      <xdr:rowOff>609600</xdr:rowOff>
    </xdr:to>
    <xdr:pic>
      <xdr:nvPicPr>
        <xdr:cNvPr id="4" name="Picture 3">
          <a:extLst>
            <a:ext uri="{FF2B5EF4-FFF2-40B4-BE49-F238E27FC236}">
              <a16:creationId xmlns:a16="http://schemas.microsoft.com/office/drawing/2014/main" id="{959C4363-3C9C-4921-8577-57C306949E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5667294" y="0"/>
          <a:ext cx="1587597" cy="609600"/>
        </a:xfrm>
        <a:prstGeom prst="rect">
          <a:avLst/>
        </a:prstGeom>
      </xdr:spPr>
    </xdr:pic>
    <xdr:clientData/>
  </xdr:twoCellAnchor>
  <xdr:twoCellAnchor editAs="oneCell">
    <xdr:from>
      <xdr:col>11</xdr:col>
      <xdr:colOff>149225</xdr:colOff>
      <xdr:row>0</xdr:row>
      <xdr:rowOff>0</xdr:rowOff>
    </xdr:from>
    <xdr:to>
      <xdr:col>12</xdr:col>
      <xdr:colOff>82943</xdr:colOff>
      <xdr:row>0</xdr:row>
      <xdr:rowOff>590997</xdr:rowOff>
    </xdr:to>
    <xdr:pic>
      <xdr:nvPicPr>
        <xdr:cNvPr id="5" name="Picture 4">
          <a:extLst>
            <a:ext uri="{FF2B5EF4-FFF2-40B4-BE49-F238E27FC236}">
              <a16:creationId xmlns:a16="http://schemas.microsoft.com/office/drawing/2014/main" id="{E72D10E3-CAF7-44FB-97A5-5C2B985EAD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01563132" y="0"/>
          <a:ext cx="1476768" cy="590997"/>
        </a:xfrm>
        <a:prstGeom prst="rect">
          <a:avLst/>
        </a:prstGeom>
      </xdr:spPr>
    </xdr:pic>
    <xdr:clientData/>
  </xdr:twoCellAnchor>
  <xdr:twoCellAnchor editAs="oneCell">
    <xdr:from>
      <xdr:col>17</xdr:col>
      <xdr:colOff>68489</xdr:colOff>
      <xdr:row>0</xdr:row>
      <xdr:rowOff>0</xdr:rowOff>
    </xdr:from>
    <xdr:to>
      <xdr:col>18</xdr:col>
      <xdr:colOff>30080</xdr:colOff>
      <xdr:row>0</xdr:row>
      <xdr:rowOff>599570</xdr:rowOff>
    </xdr:to>
    <xdr:pic>
      <xdr:nvPicPr>
        <xdr:cNvPr id="6" name="Picture 5">
          <a:extLst>
            <a:ext uri="{FF2B5EF4-FFF2-40B4-BE49-F238E27FC236}">
              <a16:creationId xmlns:a16="http://schemas.microsoft.com/office/drawing/2014/main" id="{012C22E7-4423-4D4B-ABE0-B3FA2ED7553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96002595" y="0"/>
          <a:ext cx="1498291" cy="602745"/>
        </a:xfrm>
        <a:prstGeom prst="rect">
          <a:avLst/>
        </a:prstGeom>
      </xdr:spPr>
    </xdr:pic>
    <xdr:clientData/>
  </xdr:twoCellAnchor>
  <xdr:twoCellAnchor editAs="oneCell">
    <xdr:from>
      <xdr:col>23</xdr:col>
      <xdr:colOff>342900</xdr:colOff>
      <xdr:row>0</xdr:row>
      <xdr:rowOff>0</xdr:rowOff>
    </xdr:from>
    <xdr:to>
      <xdr:col>24</xdr:col>
      <xdr:colOff>123829</xdr:colOff>
      <xdr:row>0</xdr:row>
      <xdr:rowOff>513439</xdr:rowOff>
    </xdr:to>
    <xdr:pic>
      <xdr:nvPicPr>
        <xdr:cNvPr id="7" name="Picture 6">
          <a:extLst>
            <a:ext uri="{FF2B5EF4-FFF2-40B4-BE49-F238E27FC236}">
              <a16:creationId xmlns:a16="http://schemas.microsoft.com/office/drawing/2014/main" id="{55686ECA-7023-4873-AA72-431779D7B063}"/>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90282746" y="0"/>
          <a:ext cx="1323979" cy="513439"/>
        </a:xfrm>
        <a:prstGeom prst="rect">
          <a:avLst/>
        </a:prstGeom>
      </xdr:spPr>
    </xdr:pic>
    <xdr:clientData/>
  </xdr:twoCellAnchor>
  <xdr:twoCellAnchor editAs="oneCell">
    <xdr:from>
      <xdr:col>29</xdr:col>
      <xdr:colOff>265792</xdr:colOff>
      <xdr:row>0</xdr:row>
      <xdr:rowOff>0</xdr:rowOff>
    </xdr:from>
    <xdr:to>
      <xdr:col>30</xdr:col>
      <xdr:colOff>50597</xdr:colOff>
      <xdr:row>0</xdr:row>
      <xdr:rowOff>514800</xdr:rowOff>
    </xdr:to>
    <xdr:pic>
      <xdr:nvPicPr>
        <xdr:cNvPr id="8" name="Picture 7">
          <a:extLst>
            <a:ext uri="{FF2B5EF4-FFF2-40B4-BE49-F238E27FC236}">
              <a16:creationId xmlns:a16="http://schemas.microsoft.com/office/drawing/2014/main" id="{C615905D-4AC6-4420-B459-F9A08D9B951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384742578" y="0"/>
          <a:ext cx="1321505" cy="514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360589</xdr:colOff>
      <xdr:row>0</xdr:row>
      <xdr:rowOff>0</xdr:rowOff>
    </xdr:from>
    <xdr:to>
      <xdr:col>7</xdr:col>
      <xdr:colOff>130665</xdr:colOff>
      <xdr:row>0</xdr:row>
      <xdr:rowOff>609600</xdr:rowOff>
    </xdr:to>
    <xdr:pic>
      <xdr:nvPicPr>
        <xdr:cNvPr id="2" name="Picture 1">
          <a:extLst>
            <a:ext uri="{FF2B5EF4-FFF2-40B4-BE49-F238E27FC236}">
              <a16:creationId xmlns:a16="http://schemas.microsoft.com/office/drawing/2014/main" id="{49563E87-2E99-422D-8D83-AAA8C410AB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5006860" y="0"/>
          <a:ext cx="1563951" cy="609600"/>
        </a:xfrm>
        <a:prstGeom prst="rect">
          <a:avLst/>
        </a:prstGeom>
      </xdr:spPr>
    </xdr:pic>
    <xdr:clientData/>
  </xdr:twoCellAnchor>
  <xdr:twoCellAnchor editAs="oneCell">
    <xdr:from>
      <xdr:col>15</xdr:col>
      <xdr:colOff>172758</xdr:colOff>
      <xdr:row>0</xdr:row>
      <xdr:rowOff>0</xdr:rowOff>
    </xdr:from>
    <xdr:to>
      <xdr:col>15</xdr:col>
      <xdr:colOff>1640900</xdr:colOff>
      <xdr:row>0</xdr:row>
      <xdr:rowOff>590997</xdr:rowOff>
    </xdr:to>
    <xdr:pic>
      <xdr:nvPicPr>
        <xdr:cNvPr id="3" name="Picture 2">
          <a:extLst>
            <a:ext uri="{FF2B5EF4-FFF2-40B4-BE49-F238E27FC236}">
              <a16:creationId xmlns:a16="http://schemas.microsoft.com/office/drawing/2014/main" id="{EB3153CE-4727-4834-8A1E-021AFB4164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00497300" y="0"/>
          <a:ext cx="1468142" cy="590997"/>
        </a:xfrm>
        <a:prstGeom prst="rect">
          <a:avLst/>
        </a:prstGeom>
      </xdr:spPr>
    </xdr:pic>
    <xdr:clientData/>
  </xdr:twoCellAnchor>
  <xdr:twoCellAnchor editAs="oneCell">
    <xdr:from>
      <xdr:col>24</xdr:col>
      <xdr:colOff>241753</xdr:colOff>
      <xdr:row>0</xdr:row>
      <xdr:rowOff>0</xdr:rowOff>
    </xdr:from>
    <xdr:to>
      <xdr:col>24</xdr:col>
      <xdr:colOff>1762224</xdr:colOff>
      <xdr:row>0</xdr:row>
      <xdr:rowOff>599570</xdr:rowOff>
    </xdr:to>
    <xdr:pic>
      <xdr:nvPicPr>
        <xdr:cNvPr id="4" name="Picture 3">
          <a:extLst>
            <a:ext uri="{FF2B5EF4-FFF2-40B4-BE49-F238E27FC236}">
              <a16:creationId xmlns:a16="http://schemas.microsoft.com/office/drawing/2014/main" id="{42DF0780-8B5A-451A-A0B4-01D89DBEF7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92419426" y="0"/>
          <a:ext cx="1526821" cy="599570"/>
        </a:xfrm>
        <a:prstGeom prst="rect">
          <a:avLst/>
        </a:prstGeom>
      </xdr:spPr>
    </xdr:pic>
    <xdr:clientData/>
  </xdr:twoCellAnchor>
  <xdr:twoCellAnchor editAs="oneCell">
    <xdr:from>
      <xdr:col>33</xdr:col>
      <xdr:colOff>326572</xdr:colOff>
      <xdr:row>0</xdr:row>
      <xdr:rowOff>0</xdr:rowOff>
    </xdr:from>
    <xdr:to>
      <xdr:col>33</xdr:col>
      <xdr:colOff>1650551</xdr:colOff>
      <xdr:row>0</xdr:row>
      <xdr:rowOff>514800</xdr:rowOff>
    </xdr:to>
    <xdr:pic>
      <xdr:nvPicPr>
        <xdr:cNvPr id="5" name="Picture 4">
          <a:extLst>
            <a:ext uri="{FF2B5EF4-FFF2-40B4-BE49-F238E27FC236}">
              <a16:creationId xmlns:a16="http://schemas.microsoft.com/office/drawing/2014/main" id="{1298B9CC-758D-42ED-8FAF-760BCCFAD627}"/>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84587249" y="0"/>
          <a:ext cx="1323979" cy="514800"/>
        </a:xfrm>
        <a:prstGeom prst="rect">
          <a:avLst/>
        </a:prstGeom>
      </xdr:spPr>
    </xdr:pic>
    <xdr:clientData/>
  </xdr:twoCellAnchor>
  <xdr:twoCellAnchor editAs="oneCell">
    <xdr:from>
      <xdr:col>42</xdr:col>
      <xdr:colOff>603250</xdr:colOff>
      <xdr:row>0</xdr:row>
      <xdr:rowOff>0</xdr:rowOff>
    </xdr:from>
    <xdr:to>
      <xdr:col>43</xdr:col>
      <xdr:colOff>106831</xdr:colOff>
      <xdr:row>0</xdr:row>
      <xdr:rowOff>514800</xdr:rowOff>
    </xdr:to>
    <xdr:pic>
      <xdr:nvPicPr>
        <xdr:cNvPr id="6" name="Picture 5">
          <a:extLst>
            <a:ext uri="{FF2B5EF4-FFF2-40B4-BE49-F238E27FC236}">
              <a16:creationId xmlns:a16="http://schemas.microsoft.com/office/drawing/2014/main" id="{60F859A2-4E9D-41C8-B740-12892118C651}"/>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76372123" y="0"/>
          <a:ext cx="1312227" cy="514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368419</xdr:colOff>
      <xdr:row>0</xdr:row>
      <xdr:rowOff>0</xdr:rowOff>
    </xdr:from>
    <xdr:to>
      <xdr:col>13</xdr:col>
      <xdr:colOff>105291</xdr:colOff>
      <xdr:row>0</xdr:row>
      <xdr:rowOff>609600</xdr:rowOff>
    </xdr:to>
    <xdr:pic>
      <xdr:nvPicPr>
        <xdr:cNvPr id="2" name="Picture 1">
          <a:extLst>
            <a:ext uri="{FF2B5EF4-FFF2-40B4-BE49-F238E27FC236}">
              <a16:creationId xmlns:a16="http://schemas.microsoft.com/office/drawing/2014/main" id="{86E24246-B460-4B36-BAA9-CC2A586631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83358159" y="0"/>
          <a:ext cx="1565672" cy="609600"/>
        </a:xfrm>
        <a:prstGeom prst="rect">
          <a:avLst/>
        </a:prstGeom>
      </xdr:spPr>
    </xdr:pic>
    <xdr:clientData/>
  </xdr:twoCellAnchor>
  <xdr:twoCellAnchor editAs="oneCell">
    <xdr:from>
      <xdr:col>24</xdr:col>
      <xdr:colOff>387803</xdr:colOff>
      <xdr:row>0</xdr:row>
      <xdr:rowOff>32657</xdr:rowOff>
    </xdr:from>
    <xdr:to>
      <xdr:col>26</xdr:col>
      <xdr:colOff>488641</xdr:colOff>
      <xdr:row>0</xdr:row>
      <xdr:rowOff>620479</xdr:rowOff>
    </xdr:to>
    <xdr:pic>
      <xdr:nvPicPr>
        <xdr:cNvPr id="3" name="Picture 2">
          <a:extLst>
            <a:ext uri="{FF2B5EF4-FFF2-40B4-BE49-F238E27FC236}">
              <a16:creationId xmlns:a16="http://schemas.microsoft.com/office/drawing/2014/main" id="{6C2D9A30-3EEC-4D34-86B4-A71BED6102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7672148" y="32657"/>
          <a:ext cx="1505549" cy="590997"/>
        </a:xfrm>
        <a:prstGeom prst="rect">
          <a:avLst/>
        </a:prstGeom>
      </xdr:spPr>
    </xdr:pic>
    <xdr:clientData/>
  </xdr:twoCellAnchor>
  <xdr:twoCellAnchor editAs="oneCell">
    <xdr:from>
      <xdr:col>37</xdr:col>
      <xdr:colOff>357415</xdr:colOff>
      <xdr:row>0</xdr:row>
      <xdr:rowOff>0</xdr:rowOff>
    </xdr:from>
    <xdr:to>
      <xdr:col>39</xdr:col>
      <xdr:colOff>486374</xdr:colOff>
      <xdr:row>0</xdr:row>
      <xdr:rowOff>599570</xdr:rowOff>
    </xdr:to>
    <xdr:pic>
      <xdr:nvPicPr>
        <xdr:cNvPr id="4" name="Picture 3">
          <a:extLst>
            <a:ext uri="{FF2B5EF4-FFF2-40B4-BE49-F238E27FC236}">
              <a16:creationId xmlns:a16="http://schemas.microsoft.com/office/drawing/2014/main" id="{A2632ACC-6EC1-49D9-ACEF-01AF141CBA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28295012" y="0"/>
          <a:ext cx="1524145" cy="599570"/>
        </a:xfrm>
        <a:prstGeom prst="rect">
          <a:avLst/>
        </a:prstGeom>
      </xdr:spPr>
    </xdr:pic>
    <xdr:clientData/>
  </xdr:twoCellAnchor>
  <xdr:twoCellAnchor editAs="oneCell">
    <xdr:from>
      <xdr:col>50</xdr:col>
      <xdr:colOff>563336</xdr:colOff>
      <xdr:row>0</xdr:row>
      <xdr:rowOff>0</xdr:rowOff>
    </xdr:from>
    <xdr:to>
      <xdr:col>52</xdr:col>
      <xdr:colOff>486232</xdr:colOff>
      <xdr:row>0</xdr:row>
      <xdr:rowOff>514800</xdr:rowOff>
    </xdr:to>
    <xdr:pic>
      <xdr:nvPicPr>
        <xdr:cNvPr id="5" name="Picture 4">
          <a:extLst>
            <a:ext uri="{FF2B5EF4-FFF2-40B4-BE49-F238E27FC236}">
              <a16:creationId xmlns:a16="http://schemas.microsoft.com/office/drawing/2014/main" id="{063C6996-79CE-40EA-B2A2-C121D1E688BA}"/>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18896700" y="0"/>
          <a:ext cx="1327607" cy="514800"/>
        </a:xfrm>
        <a:prstGeom prst="rect">
          <a:avLst/>
        </a:prstGeom>
      </xdr:spPr>
    </xdr:pic>
    <xdr:clientData/>
  </xdr:twoCellAnchor>
  <xdr:twoCellAnchor editAs="oneCell">
    <xdr:from>
      <xdr:col>63</xdr:col>
      <xdr:colOff>470152</xdr:colOff>
      <xdr:row>0</xdr:row>
      <xdr:rowOff>40821</xdr:rowOff>
    </xdr:from>
    <xdr:to>
      <xdr:col>65</xdr:col>
      <xdr:colOff>397939</xdr:colOff>
      <xdr:row>0</xdr:row>
      <xdr:rowOff>555621</xdr:rowOff>
    </xdr:to>
    <xdr:pic>
      <xdr:nvPicPr>
        <xdr:cNvPr id="6" name="Picture 5">
          <a:extLst>
            <a:ext uri="{FF2B5EF4-FFF2-40B4-BE49-F238E27FC236}">
              <a16:creationId xmlns:a16="http://schemas.microsoft.com/office/drawing/2014/main" id="{E87E2509-B6F1-499B-8CF8-75DF289DE477}"/>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09592035" y="40821"/>
          <a:ext cx="1336527" cy="514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561975</xdr:colOff>
      <xdr:row>0</xdr:row>
      <xdr:rowOff>0</xdr:rowOff>
    </xdr:from>
    <xdr:to>
      <xdr:col>17</xdr:col>
      <xdr:colOff>123862</xdr:colOff>
      <xdr:row>0</xdr:row>
      <xdr:rowOff>609600</xdr:rowOff>
    </xdr:to>
    <xdr:pic>
      <xdr:nvPicPr>
        <xdr:cNvPr id="2" name="Picture 1">
          <a:extLst>
            <a:ext uri="{FF2B5EF4-FFF2-40B4-BE49-F238E27FC236}">
              <a16:creationId xmlns:a16="http://schemas.microsoft.com/office/drawing/2014/main" id="{3070A6E9-2A16-4C71-9215-30637CE18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8727163" y="0"/>
          <a:ext cx="1578012" cy="6096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510020</xdr:colOff>
      <xdr:row>0</xdr:row>
      <xdr:rowOff>0</xdr:rowOff>
    </xdr:from>
    <xdr:to>
      <xdr:col>7</xdr:col>
      <xdr:colOff>275107</xdr:colOff>
      <xdr:row>0</xdr:row>
      <xdr:rowOff>609600</xdr:rowOff>
    </xdr:to>
    <xdr:pic>
      <xdr:nvPicPr>
        <xdr:cNvPr id="2" name="Picture 1">
          <a:extLst>
            <a:ext uri="{FF2B5EF4-FFF2-40B4-BE49-F238E27FC236}">
              <a16:creationId xmlns:a16="http://schemas.microsoft.com/office/drawing/2014/main" id="{B255F912-B731-49C1-B55B-7363276F9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3518341" y="0"/>
          <a:ext cx="1574548" cy="609600"/>
        </a:xfrm>
        <a:prstGeom prst="rect">
          <a:avLst/>
        </a:prstGeom>
      </xdr:spPr>
    </xdr:pic>
    <xdr:clientData/>
  </xdr:twoCellAnchor>
  <xdr:twoCellAnchor editAs="oneCell">
    <xdr:from>
      <xdr:col>13</xdr:col>
      <xdr:colOff>398153</xdr:colOff>
      <xdr:row>0</xdr:row>
      <xdr:rowOff>6350</xdr:rowOff>
    </xdr:from>
    <xdr:to>
      <xdr:col>14</xdr:col>
      <xdr:colOff>45542</xdr:colOff>
      <xdr:row>0</xdr:row>
      <xdr:rowOff>600522</xdr:rowOff>
    </xdr:to>
    <xdr:pic>
      <xdr:nvPicPr>
        <xdr:cNvPr id="3" name="Picture 2">
          <a:extLst>
            <a:ext uri="{FF2B5EF4-FFF2-40B4-BE49-F238E27FC236}">
              <a16:creationId xmlns:a16="http://schemas.microsoft.com/office/drawing/2014/main" id="{9F4BF002-6EEF-4E2C-B243-C9064D13A3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07778906" y="6350"/>
          <a:ext cx="1456850" cy="590997"/>
        </a:xfrm>
        <a:prstGeom prst="rect">
          <a:avLst/>
        </a:prstGeom>
      </xdr:spPr>
    </xdr:pic>
    <xdr:clientData/>
  </xdr:twoCellAnchor>
  <xdr:twoCellAnchor editAs="oneCell">
    <xdr:from>
      <xdr:col>20</xdr:col>
      <xdr:colOff>471632</xdr:colOff>
      <xdr:row>0</xdr:row>
      <xdr:rowOff>0</xdr:rowOff>
    </xdr:from>
    <xdr:to>
      <xdr:col>21</xdr:col>
      <xdr:colOff>114692</xdr:colOff>
      <xdr:row>0</xdr:row>
      <xdr:rowOff>602745</xdr:rowOff>
    </xdr:to>
    <xdr:pic>
      <xdr:nvPicPr>
        <xdr:cNvPr id="4" name="Picture 3">
          <a:extLst>
            <a:ext uri="{FF2B5EF4-FFF2-40B4-BE49-F238E27FC236}">
              <a16:creationId xmlns:a16="http://schemas.microsoft.com/office/drawing/2014/main" id="{85D7ECA3-296F-4546-816F-F9AE03CF3D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01472035" y="0"/>
          <a:ext cx="1455697" cy="599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241300</xdr:colOff>
      <xdr:row>0</xdr:row>
      <xdr:rowOff>0</xdr:rowOff>
    </xdr:from>
    <xdr:to>
      <xdr:col>7</xdr:col>
      <xdr:colOff>54954</xdr:colOff>
      <xdr:row>0</xdr:row>
      <xdr:rowOff>598979</xdr:rowOff>
    </xdr:to>
    <xdr:pic>
      <xdr:nvPicPr>
        <xdr:cNvPr id="3" name="Picture 2">
          <a:extLst>
            <a:ext uri="{FF2B5EF4-FFF2-40B4-BE49-F238E27FC236}">
              <a16:creationId xmlns:a16="http://schemas.microsoft.com/office/drawing/2014/main" id="{47A38867-A95D-462D-AF6B-A09BB19F1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03333996" y="0"/>
          <a:ext cx="1521804" cy="5989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389005</xdr:colOff>
      <xdr:row>0</xdr:row>
      <xdr:rowOff>0</xdr:rowOff>
    </xdr:from>
    <xdr:to>
      <xdr:col>11</xdr:col>
      <xdr:colOff>40566</xdr:colOff>
      <xdr:row>0</xdr:row>
      <xdr:rowOff>552450</xdr:rowOff>
    </xdr:to>
    <xdr:pic>
      <xdr:nvPicPr>
        <xdr:cNvPr id="2" name="Picture 1">
          <a:extLst>
            <a:ext uri="{FF2B5EF4-FFF2-40B4-BE49-F238E27FC236}">
              <a16:creationId xmlns:a16="http://schemas.microsoft.com/office/drawing/2014/main" id="{3131F3F9-9831-4B12-AD2D-4EE0CC01EB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0782984" y="0"/>
          <a:ext cx="1601011" cy="552450"/>
        </a:xfrm>
        <a:prstGeom prst="rect">
          <a:avLst/>
        </a:prstGeom>
      </xdr:spPr>
    </xdr:pic>
    <xdr:clientData/>
  </xdr:twoCellAnchor>
  <xdr:twoCellAnchor editAs="oneCell">
    <xdr:from>
      <xdr:col>19</xdr:col>
      <xdr:colOff>126422</xdr:colOff>
      <xdr:row>0</xdr:row>
      <xdr:rowOff>0</xdr:rowOff>
    </xdr:from>
    <xdr:to>
      <xdr:col>22</xdr:col>
      <xdr:colOff>2020</xdr:colOff>
      <xdr:row>1</xdr:row>
      <xdr:rowOff>47118</xdr:rowOff>
    </xdr:to>
    <xdr:pic>
      <xdr:nvPicPr>
        <xdr:cNvPr id="3" name="Picture 2">
          <a:extLst>
            <a:ext uri="{FF2B5EF4-FFF2-40B4-BE49-F238E27FC236}">
              <a16:creationId xmlns:a16="http://schemas.microsoft.com/office/drawing/2014/main" id="{D360A4FA-E2CD-4839-A03D-9BCA065B3B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83058271" y="0"/>
          <a:ext cx="1779443" cy="691066"/>
        </a:xfrm>
        <a:prstGeom prst="rect">
          <a:avLst/>
        </a:prstGeom>
      </xdr:spPr>
    </xdr:pic>
    <xdr:clientData/>
  </xdr:twoCellAnchor>
  <xdr:twoCellAnchor editAs="oneCell">
    <xdr:from>
      <xdr:col>30</xdr:col>
      <xdr:colOff>213013</xdr:colOff>
      <xdr:row>0</xdr:row>
      <xdr:rowOff>0</xdr:rowOff>
    </xdr:from>
    <xdr:to>
      <xdr:col>33</xdr:col>
      <xdr:colOff>63788</xdr:colOff>
      <xdr:row>1</xdr:row>
      <xdr:rowOff>50293</xdr:rowOff>
    </xdr:to>
    <xdr:pic>
      <xdr:nvPicPr>
        <xdr:cNvPr id="6" name="Picture 5">
          <a:extLst>
            <a:ext uri="{FF2B5EF4-FFF2-40B4-BE49-F238E27FC236}">
              <a16:creationId xmlns:a16="http://schemas.microsoft.com/office/drawing/2014/main" id="{1A6726B1-8BAC-4260-A112-F0F24C4470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4641635" y="0"/>
          <a:ext cx="1779443" cy="691066"/>
        </a:xfrm>
        <a:prstGeom prst="rect">
          <a:avLst/>
        </a:prstGeom>
      </xdr:spPr>
    </xdr:pic>
    <xdr:clientData/>
  </xdr:twoCellAnchor>
  <xdr:twoCellAnchor editAs="oneCell">
    <xdr:from>
      <xdr:col>41</xdr:col>
      <xdr:colOff>143741</xdr:colOff>
      <xdr:row>0</xdr:row>
      <xdr:rowOff>0</xdr:rowOff>
    </xdr:from>
    <xdr:to>
      <xdr:col>43</xdr:col>
      <xdr:colOff>606714</xdr:colOff>
      <xdr:row>1</xdr:row>
      <xdr:rowOff>47118</xdr:rowOff>
    </xdr:to>
    <xdr:pic>
      <xdr:nvPicPr>
        <xdr:cNvPr id="7" name="Picture 6">
          <a:extLst>
            <a:ext uri="{FF2B5EF4-FFF2-40B4-BE49-F238E27FC236}">
              <a16:creationId xmlns:a16="http://schemas.microsoft.com/office/drawing/2014/main" id="{7D485747-43B1-4378-B0FA-4383FDE324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66384036" y="0"/>
          <a:ext cx="1776268" cy="691066"/>
        </a:xfrm>
        <a:prstGeom prst="rect">
          <a:avLst/>
        </a:prstGeom>
      </xdr:spPr>
    </xdr:pic>
    <xdr:clientData/>
  </xdr:twoCellAnchor>
  <xdr:twoCellAnchor editAs="oneCell">
    <xdr:from>
      <xdr:col>52</xdr:col>
      <xdr:colOff>368877</xdr:colOff>
      <xdr:row>0</xdr:row>
      <xdr:rowOff>0</xdr:rowOff>
    </xdr:from>
    <xdr:to>
      <xdr:col>55</xdr:col>
      <xdr:colOff>226002</xdr:colOff>
      <xdr:row>1</xdr:row>
      <xdr:rowOff>50293</xdr:rowOff>
    </xdr:to>
    <xdr:pic>
      <xdr:nvPicPr>
        <xdr:cNvPr id="8" name="Picture 7">
          <a:extLst>
            <a:ext uri="{FF2B5EF4-FFF2-40B4-BE49-F238E27FC236}">
              <a16:creationId xmlns:a16="http://schemas.microsoft.com/office/drawing/2014/main" id="{5AB2F724-B5AF-4FEA-9A69-1E62D1ADF6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57825680" y="0"/>
          <a:ext cx="1779443" cy="691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30617</xdr:colOff>
      <xdr:row>0</xdr:row>
      <xdr:rowOff>0</xdr:rowOff>
    </xdr:from>
    <xdr:to>
      <xdr:col>6</xdr:col>
      <xdr:colOff>1488364</xdr:colOff>
      <xdr:row>0</xdr:row>
      <xdr:rowOff>581025</xdr:rowOff>
    </xdr:to>
    <xdr:pic>
      <xdr:nvPicPr>
        <xdr:cNvPr id="2" name="Picture 1">
          <a:extLst>
            <a:ext uri="{FF2B5EF4-FFF2-40B4-BE49-F238E27FC236}">
              <a16:creationId xmlns:a16="http://schemas.microsoft.com/office/drawing/2014/main" id="{DABA2A5C-C1FB-4C2B-8898-0FD5D7659D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08225386" y="0"/>
          <a:ext cx="1457747" cy="581025"/>
        </a:xfrm>
        <a:prstGeom prst="rect">
          <a:avLst/>
        </a:prstGeom>
      </xdr:spPr>
    </xdr:pic>
    <xdr:clientData/>
  </xdr:twoCellAnchor>
  <xdr:twoCellAnchor editAs="oneCell">
    <xdr:from>
      <xdr:col>12</xdr:col>
      <xdr:colOff>463549</xdr:colOff>
      <xdr:row>0</xdr:row>
      <xdr:rowOff>0</xdr:rowOff>
    </xdr:from>
    <xdr:to>
      <xdr:col>13</xdr:col>
      <xdr:colOff>1603375</xdr:colOff>
      <xdr:row>1</xdr:row>
      <xdr:rowOff>47118</xdr:rowOff>
    </xdr:to>
    <xdr:pic>
      <xdr:nvPicPr>
        <xdr:cNvPr id="3" name="Picture 2">
          <a:extLst>
            <a:ext uri="{FF2B5EF4-FFF2-40B4-BE49-F238E27FC236}">
              <a16:creationId xmlns:a16="http://schemas.microsoft.com/office/drawing/2014/main" id="{1A50783A-74CA-496B-92DD-F4C5920CA9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01525425" y="0"/>
          <a:ext cx="1774826" cy="682118"/>
        </a:xfrm>
        <a:prstGeom prst="rect">
          <a:avLst/>
        </a:prstGeom>
      </xdr:spPr>
    </xdr:pic>
    <xdr:clientData/>
  </xdr:twoCellAnchor>
  <xdr:twoCellAnchor editAs="oneCell">
    <xdr:from>
      <xdr:col>19</xdr:col>
      <xdr:colOff>609601</xdr:colOff>
      <xdr:row>0</xdr:row>
      <xdr:rowOff>0</xdr:rowOff>
    </xdr:from>
    <xdr:to>
      <xdr:col>21</xdr:col>
      <xdr:colOff>73026</xdr:colOff>
      <xdr:row>1</xdr:row>
      <xdr:rowOff>50293</xdr:rowOff>
    </xdr:to>
    <xdr:pic>
      <xdr:nvPicPr>
        <xdr:cNvPr id="4" name="Picture 3">
          <a:extLst>
            <a:ext uri="{FF2B5EF4-FFF2-40B4-BE49-F238E27FC236}">
              <a16:creationId xmlns:a16="http://schemas.microsoft.com/office/drawing/2014/main" id="{A5546AB5-6F7E-4B23-A105-F05AAB00B5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4851574" y="0"/>
          <a:ext cx="1774825" cy="685293"/>
        </a:xfrm>
        <a:prstGeom prst="rect">
          <a:avLst/>
        </a:prstGeom>
      </xdr:spPr>
    </xdr:pic>
    <xdr:clientData/>
  </xdr:twoCellAnchor>
  <xdr:twoCellAnchor editAs="oneCell">
    <xdr:from>
      <xdr:col>26</xdr:col>
      <xdr:colOff>546100</xdr:colOff>
      <xdr:row>0</xdr:row>
      <xdr:rowOff>0</xdr:rowOff>
    </xdr:from>
    <xdr:to>
      <xdr:col>28</xdr:col>
      <xdr:colOff>0</xdr:colOff>
      <xdr:row>1</xdr:row>
      <xdr:rowOff>47118</xdr:rowOff>
    </xdr:to>
    <xdr:pic>
      <xdr:nvPicPr>
        <xdr:cNvPr id="5" name="Picture 4">
          <a:extLst>
            <a:ext uri="{FF2B5EF4-FFF2-40B4-BE49-F238E27FC236}">
              <a16:creationId xmlns:a16="http://schemas.microsoft.com/office/drawing/2014/main" id="{0E244F59-B2B4-4614-BF23-5F3A3115BF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88396800" y="0"/>
          <a:ext cx="1765300" cy="682118"/>
        </a:xfrm>
        <a:prstGeom prst="rect">
          <a:avLst/>
        </a:prstGeom>
      </xdr:spPr>
    </xdr:pic>
    <xdr:clientData/>
  </xdr:twoCellAnchor>
  <xdr:twoCellAnchor editAs="oneCell">
    <xdr:from>
      <xdr:col>33</xdr:col>
      <xdr:colOff>866775</xdr:colOff>
      <xdr:row>0</xdr:row>
      <xdr:rowOff>0</xdr:rowOff>
    </xdr:from>
    <xdr:to>
      <xdr:col>35</xdr:col>
      <xdr:colOff>95249</xdr:colOff>
      <xdr:row>1</xdr:row>
      <xdr:rowOff>47118</xdr:rowOff>
    </xdr:to>
    <xdr:pic>
      <xdr:nvPicPr>
        <xdr:cNvPr id="6" name="Picture 5">
          <a:extLst>
            <a:ext uri="{FF2B5EF4-FFF2-40B4-BE49-F238E27FC236}">
              <a16:creationId xmlns:a16="http://schemas.microsoft.com/office/drawing/2014/main" id="{8A752F45-1E5A-4378-9714-6D2B57292D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03312750" y="0"/>
          <a:ext cx="1787525" cy="6852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317500</xdr:colOff>
      <xdr:row>0</xdr:row>
      <xdr:rowOff>0</xdr:rowOff>
    </xdr:from>
    <xdr:to>
      <xdr:col>10</xdr:col>
      <xdr:colOff>1926515</xdr:colOff>
      <xdr:row>0</xdr:row>
      <xdr:rowOff>546117</xdr:rowOff>
    </xdr:to>
    <xdr:pic>
      <xdr:nvPicPr>
        <xdr:cNvPr id="2" name="Picture 1">
          <a:extLst>
            <a:ext uri="{FF2B5EF4-FFF2-40B4-BE49-F238E27FC236}">
              <a16:creationId xmlns:a16="http://schemas.microsoft.com/office/drawing/2014/main" id="{A8EE0E5F-EA17-4F43-B6F5-971F158536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08898485" y="0"/>
          <a:ext cx="1609015" cy="546117"/>
        </a:xfrm>
        <a:prstGeom prst="rect">
          <a:avLst/>
        </a:prstGeom>
      </xdr:spPr>
    </xdr:pic>
    <xdr:clientData/>
  </xdr:twoCellAnchor>
  <xdr:twoCellAnchor editAs="oneCell">
    <xdr:from>
      <xdr:col>19</xdr:col>
      <xdr:colOff>330199</xdr:colOff>
      <xdr:row>0</xdr:row>
      <xdr:rowOff>0</xdr:rowOff>
    </xdr:from>
    <xdr:to>
      <xdr:col>20</xdr:col>
      <xdr:colOff>6351</xdr:colOff>
      <xdr:row>1</xdr:row>
      <xdr:rowOff>47118</xdr:rowOff>
    </xdr:to>
    <xdr:pic>
      <xdr:nvPicPr>
        <xdr:cNvPr id="3" name="Picture 2">
          <a:extLst>
            <a:ext uri="{FF2B5EF4-FFF2-40B4-BE49-F238E27FC236}">
              <a16:creationId xmlns:a16="http://schemas.microsoft.com/office/drawing/2014/main" id="{F9B1D2E2-2709-457C-BA4A-091CE6DD6D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9820449" y="0"/>
          <a:ext cx="1758952" cy="682118"/>
        </a:xfrm>
        <a:prstGeom prst="rect">
          <a:avLst/>
        </a:prstGeom>
      </xdr:spPr>
    </xdr:pic>
    <xdr:clientData/>
  </xdr:twoCellAnchor>
  <xdr:twoCellAnchor editAs="oneCell">
    <xdr:from>
      <xdr:col>28</xdr:col>
      <xdr:colOff>391391</xdr:colOff>
      <xdr:row>0</xdr:row>
      <xdr:rowOff>0</xdr:rowOff>
    </xdr:from>
    <xdr:to>
      <xdr:col>29</xdr:col>
      <xdr:colOff>70716</xdr:colOff>
      <xdr:row>1</xdr:row>
      <xdr:rowOff>50293</xdr:rowOff>
    </xdr:to>
    <xdr:pic>
      <xdr:nvPicPr>
        <xdr:cNvPr id="4" name="Picture 3">
          <a:extLst>
            <a:ext uri="{FF2B5EF4-FFF2-40B4-BE49-F238E27FC236}">
              <a16:creationId xmlns:a16="http://schemas.microsoft.com/office/drawing/2014/main" id="{35586798-EB8C-4289-9BC8-DD30E3BB22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1145484" y="0"/>
          <a:ext cx="1762125" cy="685293"/>
        </a:xfrm>
        <a:prstGeom prst="rect">
          <a:avLst/>
        </a:prstGeom>
      </xdr:spPr>
    </xdr:pic>
    <xdr:clientData/>
  </xdr:twoCellAnchor>
  <xdr:twoCellAnchor editAs="oneCell">
    <xdr:from>
      <xdr:col>37</xdr:col>
      <xdr:colOff>272473</xdr:colOff>
      <xdr:row>0</xdr:row>
      <xdr:rowOff>0</xdr:rowOff>
    </xdr:from>
    <xdr:to>
      <xdr:col>37</xdr:col>
      <xdr:colOff>2034598</xdr:colOff>
      <xdr:row>1</xdr:row>
      <xdr:rowOff>47118</xdr:rowOff>
    </xdr:to>
    <xdr:pic>
      <xdr:nvPicPr>
        <xdr:cNvPr id="5" name="Picture 4">
          <a:extLst>
            <a:ext uri="{FF2B5EF4-FFF2-40B4-BE49-F238E27FC236}">
              <a16:creationId xmlns:a16="http://schemas.microsoft.com/office/drawing/2014/main" id="{3ACB4947-996B-460B-B93F-835C9DCD76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82653802" y="0"/>
          <a:ext cx="1762125" cy="682118"/>
        </a:xfrm>
        <a:prstGeom prst="rect">
          <a:avLst/>
        </a:prstGeom>
      </xdr:spPr>
    </xdr:pic>
    <xdr:clientData/>
  </xdr:twoCellAnchor>
  <xdr:twoCellAnchor editAs="oneCell">
    <xdr:from>
      <xdr:col>46</xdr:col>
      <xdr:colOff>396009</xdr:colOff>
      <xdr:row>0</xdr:row>
      <xdr:rowOff>0</xdr:rowOff>
    </xdr:from>
    <xdr:to>
      <xdr:col>47</xdr:col>
      <xdr:colOff>81106</xdr:colOff>
      <xdr:row>1</xdr:row>
      <xdr:rowOff>50293</xdr:rowOff>
    </xdr:to>
    <xdr:pic>
      <xdr:nvPicPr>
        <xdr:cNvPr id="6" name="Picture 5">
          <a:extLst>
            <a:ext uri="{FF2B5EF4-FFF2-40B4-BE49-F238E27FC236}">
              <a16:creationId xmlns:a16="http://schemas.microsoft.com/office/drawing/2014/main" id="{CC53F33E-2C3E-40D6-BB90-FE71C14CF4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73913894" y="0"/>
          <a:ext cx="1767897" cy="6852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1491192</xdr:colOff>
      <xdr:row>0</xdr:row>
      <xdr:rowOff>0</xdr:rowOff>
    </xdr:from>
    <xdr:to>
      <xdr:col>5</xdr:col>
      <xdr:colOff>3089623</xdr:colOff>
      <xdr:row>0</xdr:row>
      <xdr:rowOff>531292</xdr:rowOff>
    </xdr:to>
    <xdr:pic>
      <xdr:nvPicPr>
        <xdr:cNvPr id="2" name="Picture 1">
          <a:extLst>
            <a:ext uri="{FF2B5EF4-FFF2-40B4-BE49-F238E27FC236}">
              <a16:creationId xmlns:a16="http://schemas.microsoft.com/office/drawing/2014/main" id="{15D94F59-91F3-4AC7-BC53-D1D8CF00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59187110" y="0"/>
          <a:ext cx="1598431" cy="531292"/>
        </a:xfrm>
        <a:prstGeom prst="rect">
          <a:avLst/>
        </a:prstGeom>
      </xdr:spPr>
    </xdr:pic>
    <xdr:clientData/>
  </xdr:twoCellAnchor>
  <xdr:twoCellAnchor editAs="oneCell">
    <xdr:from>
      <xdr:col>11</xdr:col>
      <xdr:colOff>1371600</xdr:colOff>
      <xdr:row>0</xdr:row>
      <xdr:rowOff>0</xdr:rowOff>
    </xdr:from>
    <xdr:to>
      <xdr:col>11</xdr:col>
      <xdr:colOff>3165475</xdr:colOff>
      <xdr:row>1</xdr:row>
      <xdr:rowOff>50293</xdr:rowOff>
    </xdr:to>
    <xdr:pic>
      <xdr:nvPicPr>
        <xdr:cNvPr id="3" name="Picture 2">
          <a:extLst>
            <a:ext uri="{FF2B5EF4-FFF2-40B4-BE49-F238E27FC236}">
              <a16:creationId xmlns:a16="http://schemas.microsoft.com/office/drawing/2014/main" id="{9EA44A67-07BB-494F-B10E-0AD4E66242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50153525" y="0"/>
          <a:ext cx="1793875" cy="685293"/>
        </a:xfrm>
        <a:prstGeom prst="rect">
          <a:avLst/>
        </a:prstGeom>
      </xdr:spPr>
    </xdr:pic>
    <xdr:clientData/>
  </xdr:twoCellAnchor>
  <xdr:twoCellAnchor editAs="oneCell">
    <xdr:from>
      <xdr:col>17</xdr:col>
      <xdr:colOff>1493212</xdr:colOff>
      <xdr:row>0</xdr:row>
      <xdr:rowOff>0</xdr:rowOff>
    </xdr:from>
    <xdr:to>
      <xdr:col>18</xdr:col>
      <xdr:colOff>91979</xdr:colOff>
      <xdr:row>1</xdr:row>
      <xdr:rowOff>47118</xdr:rowOff>
    </xdr:to>
    <xdr:pic>
      <xdr:nvPicPr>
        <xdr:cNvPr id="4" name="Picture 3">
          <a:extLst>
            <a:ext uri="{FF2B5EF4-FFF2-40B4-BE49-F238E27FC236}">
              <a16:creationId xmlns:a16="http://schemas.microsoft.com/office/drawing/2014/main" id="{3AEC8C61-8878-43E7-89BE-81BBD00D92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41077354" y="0"/>
          <a:ext cx="1790700" cy="682118"/>
        </a:xfrm>
        <a:prstGeom prst="rect">
          <a:avLst/>
        </a:prstGeom>
      </xdr:spPr>
    </xdr:pic>
    <xdr:clientData/>
  </xdr:twoCellAnchor>
  <xdr:twoCellAnchor editAs="oneCell">
    <xdr:from>
      <xdr:col>23</xdr:col>
      <xdr:colOff>1440487</xdr:colOff>
      <xdr:row>0</xdr:row>
      <xdr:rowOff>0</xdr:rowOff>
    </xdr:from>
    <xdr:to>
      <xdr:col>24</xdr:col>
      <xdr:colOff>54070</xdr:colOff>
      <xdr:row>1</xdr:row>
      <xdr:rowOff>47118</xdr:rowOff>
    </xdr:to>
    <xdr:pic>
      <xdr:nvPicPr>
        <xdr:cNvPr id="5" name="Picture 4">
          <a:extLst>
            <a:ext uri="{FF2B5EF4-FFF2-40B4-BE49-F238E27FC236}">
              <a16:creationId xmlns:a16="http://schemas.microsoft.com/office/drawing/2014/main" id="{FA3C56D5-17D1-48E1-8842-D5244ACBDF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32157530" y="0"/>
          <a:ext cx="1805516" cy="682118"/>
        </a:xfrm>
        <a:prstGeom prst="rect">
          <a:avLst/>
        </a:prstGeom>
      </xdr:spPr>
    </xdr:pic>
    <xdr:clientData/>
  </xdr:twoCellAnchor>
  <xdr:twoCellAnchor editAs="oneCell">
    <xdr:from>
      <xdr:col>29</xdr:col>
      <xdr:colOff>1526695</xdr:colOff>
      <xdr:row>0</xdr:row>
      <xdr:rowOff>0</xdr:rowOff>
    </xdr:from>
    <xdr:to>
      <xdr:col>30</xdr:col>
      <xdr:colOff>137101</xdr:colOff>
      <xdr:row>1</xdr:row>
      <xdr:rowOff>50293</xdr:rowOff>
    </xdr:to>
    <xdr:pic>
      <xdr:nvPicPr>
        <xdr:cNvPr id="6" name="Picture 5">
          <a:extLst>
            <a:ext uri="{FF2B5EF4-FFF2-40B4-BE49-F238E27FC236}">
              <a16:creationId xmlns:a16="http://schemas.microsoft.com/office/drawing/2014/main" id="{E62FA923-E01C-42F3-AE44-76273E2BD3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23116765" y="0"/>
          <a:ext cx="1802340" cy="6852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427644</xdr:colOff>
      <xdr:row>0</xdr:row>
      <xdr:rowOff>0</xdr:rowOff>
    </xdr:from>
    <xdr:to>
      <xdr:col>5</xdr:col>
      <xdr:colOff>23884</xdr:colOff>
      <xdr:row>0</xdr:row>
      <xdr:rowOff>584199</xdr:rowOff>
    </xdr:to>
    <xdr:pic>
      <xdr:nvPicPr>
        <xdr:cNvPr id="2" name="Picture 1">
          <a:extLst>
            <a:ext uri="{FF2B5EF4-FFF2-40B4-BE49-F238E27FC236}">
              <a16:creationId xmlns:a16="http://schemas.microsoft.com/office/drawing/2014/main" id="{16AEE04C-58F1-4E4C-8BA3-4B05FBB451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9231116" y="0"/>
          <a:ext cx="1651171" cy="584199"/>
        </a:xfrm>
        <a:prstGeom prst="rect">
          <a:avLst/>
        </a:prstGeom>
      </xdr:spPr>
    </xdr:pic>
    <xdr:clientData/>
  </xdr:twoCellAnchor>
  <xdr:twoCellAnchor editAs="oneCell">
    <xdr:from>
      <xdr:col>7</xdr:col>
      <xdr:colOff>572962</xdr:colOff>
      <xdr:row>0</xdr:row>
      <xdr:rowOff>0</xdr:rowOff>
    </xdr:from>
    <xdr:to>
      <xdr:col>9</xdr:col>
      <xdr:colOff>1026585</xdr:colOff>
      <xdr:row>1</xdr:row>
      <xdr:rowOff>50293</xdr:rowOff>
    </xdr:to>
    <xdr:pic>
      <xdr:nvPicPr>
        <xdr:cNvPr id="3" name="Picture 2">
          <a:extLst>
            <a:ext uri="{FF2B5EF4-FFF2-40B4-BE49-F238E27FC236}">
              <a16:creationId xmlns:a16="http://schemas.microsoft.com/office/drawing/2014/main" id="{1CDA4233-7491-4FCD-A57B-B8B75F0FD5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44903485" y="0"/>
          <a:ext cx="1741262" cy="685293"/>
        </a:xfrm>
        <a:prstGeom prst="rect">
          <a:avLst/>
        </a:prstGeom>
      </xdr:spPr>
    </xdr:pic>
    <xdr:clientData/>
  </xdr:twoCellAnchor>
  <xdr:twoCellAnchor editAs="oneCell">
    <xdr:from>
      <xdr:col>12</xdr:col>
      <xdr:colOff>679047</xdr:colOff>
      <xdr:row>0</xdr:row>
      <xdr:rowOff>0</xdr:rowOff>
    </xdr:from>
    <xdr:to>
      <xdr:col>14</xdr:col>
      <xdr:colOff>1071842</xdr:colOff>
      <xdr:row>1</xdr:row>
      <xdr:rowOff>47118</xdr:rowOff>
    </xdr:to>
    <xdr:pic>
      <xdr:nvPicPr>
        <xdr:cNvPr id="4" name="Picture 3">
          <a:extLst>
            <a:ext uri="{FF2B5EF4-FFF2-40B4-BE49-F238E27FC236}">
              <a16:creationId xmlns:a16="http://schemas.microsoft.com/office/drawing/2014/main" id="{69D7C441-40C4-4C24-9E39-CA046E66FE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40668992" y="0"/>
          <a:ext cx="1750989" cy="682118"/>
        </a:xfrm>
        <a:prstGeom prst="rect">
          <a:avLst/>
        </a:prstGeom>
      </xdr:spPr>
    </xdr:pic>
    <xdr:clientData/>
  </xdr:twoCellAnchor>
  <xdr:twoCellAnchor editAs="oneCell">
    <xdr:from>
      <xdr:col>17</xdr:col>
      <xdr:colOff>527605</xdr:colOff>
      <xdr:row>0</xdr:row>
      <xdr:rowOff>0</xdr:rowOff>
    </xdr:from>
    <xdr:to>
      <xdr:col>19</xdr:col>
      <xdr:colOff>992868</xdr:colOff>
      <xdr:row>1</xdr:row>
      <xdr:rowOff>50293</xdr:rowOff>
    </xdr:to>
    <xdr:pic>
      <xdr:nvPicPr>
        <xdr:cNvPr id="5" name="Picture 4">
          <a:extLst>
            <a:ext uri="{FF2B5EF4-FFF2-40B4-BE49-F238E27FC236}">
              <a16:creationId xmlns:a16="http://schemas.microsoft.com/office/drawing/2014/main" id="{F519AE3B-10EA-4A1F-8762-30B5F9C7FF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36629285" y="0"/>
          <a:ext cx="1752902" cy="685293"/>
        </a:xfrm>
        <a:prstGeom prst="rect">
          <a:avLst/>
        </a:prstGeom>
      </xdr:spPr>
    </xdr:pic>
    <xdr:clientData/>
  </xdr:twoCellAnchor>
  <xdr:twoCellAnchor editAs="oneCell">
    <xdr:from>
      <xdr:col>23</xdr:col>
      <xdr:colOff>15573</xdr:colOff>
      <xdr:row>0</xdr:row>
      <xdr:rowOff>0</xdr:rowOff>
    </xdr:from>
    <xdr:to>
      <xdr:col>25</xdr:col>
      <xdr:colOff>30794</xdr:colOff>
      <xdr:row>1</xdr:row>
      <xdr:rowOff>47118</xdr:rowOff>
    </xdr:to>
    <xdr:pic>
      <xdr:nvPicPr>
        <xdr:cNvPr id="6" name="Picture 5">
          <a:extLst>
            <a:ext uri="{FF2B5EF4-FFF2-40B4-BE49-F238E27FC236}">
              <a16:creationId xmlns:a16="http://schemas.microsoft.com/office/drawing/2014/main" id="{1A818F56-4733-4807-AEA5-E5C9DFD899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32211498" y="0"/>
          <a:ext cx="1752652" cy="6821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171450</xdr:colOff>
      <xdr:row>0</xdr:row>
      <xdr:rowOff>0</xdr:rowOff>
    </xdr:from>
    <xdr:to>
      <xdr:col>6</xdr:col>
      <xdr:colOff>133885</xdr:colOff>
      <xdr:row>0</xdr:row>
      <xdr:rowOff>530468</xdr:rowOff>
    </xdr:to>
    <xdr:pic>
      <xdr:nvPicPr>
        <xdr:cNvPr id="2" name="Picture 1">
          <a:extLst>
            <a:ext uri="{FF2B5EF4-FFF2-40B4-BE49-F238E27FC236}">
              <a16:creationId xmlns:a16="http://schemas.microsoft.com/office/drawing/2014/main" id="{375195ED-73DF-4EE1-BDE9-9EC3DDFCC0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1690785" y="0"/>
          <a:ext cx="1513765" cy="530468"/>
        </a:xfrm>
        <a:prstGeom prst="rect">
          <a:avLst/>
        </a:prstGeom>
      </xdr:spPr>
    </xdr:pic>
    <xdr:clientData/>
  </xdr:twoCellAnchor>
  <xdr:twoCellAnchor editAs="oneCell">
    <xdr:from>
      <xdr:col>10</xdr:col>
      <xdr:colOff>405822</xdr:colOff>
      <xdr:row>0</xdr:row>
      <xdr:rowOff>0</xdr:rowOff>
    </xdr:from>
    <xdr:to>
      <xdr:col>11</xdr:col>
      <xdr:colOff>1532082</xdr:colOff>
      <xdr:row>1</xdr:row>
      <xdr:rowOff>47118</xdr:rowOff>
    </xdr:to>
    <xdr:pic>
      <xdr:nvPicPr>
        <xdr:cNvPr id="3" name="Picture 2">
          <a:extLst>
            <a:ext uri="{FF2B5EF4-FFF2-40B4-BE49-F238E27FC236}">
              <a16:creationId xmlns:a16="http://schemas.microsoft.com/office/drawing/2014/main" id="{F11A4FFD-13B7-49B5-8791-3011F85821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6027318" y="0"/>
          <a:ext cx="1735860" cy="682118"/>
        </a:xfrm>
        <a:prstGeom prst="rect">
          <a:avLst/>
        </a:prstGeom>
      </xdr:spPr>
    </xdr:pic>
    <xdr:clientData/>
  </xdr:twoCellAnchor>
  <xdr:twoCellAnchor editAs="oneCell">
    <xdr:from>
      <xdr:col>16</xdr:col>
      <xdr:colOff>404668</xdr:colOff>
      <xdr:row>0</xdr:row>
      <xdr:rowOff>0</xdr:rowOff>
    </xdr:from>
    <xdr:to>
      <xdr:col>17</xdr:col>
      <xdr:colOff>1534102</xdr:colOff>
      <xdr:row>1</xdr:row>
      <xdr:rowOff>50293</xdr:rowOff>
    </xdr:to>
    <xdr:pic>
      <xdr:nvPicPr>
        <xdr:cNvPr id="4" name="Picture 3">
          <a:extLst>
            <a:ext uri="{FF2B5EF4-FFF2-40B4-BE49-F238E27FC236}">
              <a16:creationId xmlns:a16="http://schemas.microsoft.com/office/drawing/2014/main" id="{7393B971-4101-4A5C-97B2-CD76EE52D9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488098" y="0"/>
          <a:ext cx="1739034" cy="685293"/>
        </a:xfrm>
        <a:prstGeom prst="rect">
          <a:avLst/>
        </a:prstGeom>
      </xdr:spPr>
    </xdr:pic>
    <xdr:clientData/>
  </xdr:twoCellAnchor>
  <xdr:twoCellAnchor editAs="oneCell">
    <xdr:from>
      <xdr:col>22</xdr:col>
      <xdr:colOff>413904</xdr:colOff>
      <xdr:row>0</xdr:row>
      <xdr:rowOff>0</xdr:rowOff>
    </xdr:from>
    <xdr:to>
      <xdr:col>23</xdr:col>
      <xdr:colOff>1540162</xdr:colOff>
      <xdr:row>1</xdr:row>
      <xdr:rowOff>47118</xdr:rowOff>
    </xdr:to>
    <xdr:pic>
      <xdr:nvPicPr>
        <xdr:cNvPr id="5" name="Picture 4">
          <a:extLst>
            <a:ext uri="{FF2B5EF4-FFF2-40B4-BE49-F238E27FC236}">
              <a16:creationId xmlns:a16="http://schemas.microsoft.com/office/drawing/2014/main" id="{C978A8D5-465E-43DF-B4DC-F4ADB7FC6D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4944838" y="0"/>
          <a:ext cx="1735858" cy="682118"/>
        </a:xfrm>
        <a:prstGeom prst="rect">
          <a:avLst/>
        </a:prstGeom>
      </xdr:spPr>
    </xdr:pic>
    <xdr:clientData/>
  </xdr:twoCellAnchor>
  <xdr:twoCellAnchor editAs="oneCell">
    <xdr:from>
      <xdr:col>28</xdr:col>
      <xdr:colOff>442768</xdr:colOff>
      <xdr:row>0</xdr:row>
      <xdr:rowOff>0</xdr:rowOff>
    </xdr:from>
    <xdr:to>
      <xdr:col>30</xdr:col>
      <xdr:colOff>19628</xdr:colOff>
      <xdr:row>1</xdr:row>
      <xdr:rowOff>50293</xdr:rowOff>
    </xdr:to>
    <xdr:pic>
      <xdr:nvPicPr>
        <xdr:cNvPr id="6" name="Picture 5">
          <a:extLst>
            <a:ext uri="{FF2B5EF4-FFF2-40B4-BE49-F238E27FC236}">
              <a16:creationId xmlns:a16="http://schemas.microsoft.com/office/drawing/2014/main" id="{39E42469-4C15-484B-A818-5797E3CA25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9378773" y="0"/>
          <a:ext cx="1735859" cy="6852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671177</xdr:colOff>
      <xdr:row>0</xdr:row>
      <xdr:rowOff>19050</xdr:rowOff>
    </xdr:from>
    <xdr:to>
      <xdr:col>8</xdr:col>
      <xdr:colOff>170740</xdr:colOff>
      <xdr:row>0</xdr:row>
      <xdr:rowOff>558800</xdr:rowOff>
    </xdr:to>
    <xdr:pic>
      <xdr:nvPicPr>
        <xdr:cNvPr id="2" name="Picture 1">
          <a:extLst>
            <a:ext uri="{FF2B5EF4-FFF2-40B4-BE49-F238E27FC236}">
              <a16:creationId xmlns:a16="http://schemas.microsoft.com/office/drawing/2014/main" id="{9BBC190A-B385-4556-827A-250734BAE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6855060" y="19050"/>
          <a:ext cx="1518863" cy="542925"/>
        </a:xfrm>
        <a:prstGeom prst="rect">
          <a:avLst/>
        </a:prstGeom>
      </xdr:spPr>
    </xdr:pic>
    <xdr:clientData/>
  </xdr:twoCellAnchor>
  <xdr:twoCellAnchor editAs="oneCell">
    <xdr:from>
      <xdr:col>23</xdr:col>
      <xdr:colOff>234950</xdr:colOff>
      <xdr:row>0</xdr:row>
      <xdr:rowOff>0</xdr:rowOff>
    </xdr:from>
    <xdr:to>
      <xdr:col>23</xdr:col>
      <xdr:colOff>1987550</xdr:colOff>
      <xdr:row>1</xdr:row>
      <xdr:rowOff>55735</xdr:rowOff>
    </xdr:to>
    <xdr:pic>
      <xdr:nvPicPr>
        <xdr:cNvPr id="4" name="Picture 3">
          <a:extLst>
            <a:ext uri="{FF2B5EF4-FFF2-40B4-BE49-F238E27FC236}">
              <a16:creationId xmlns:a16="http://schemas.microsoft.com/office/drawing/2014/main" id="{21765A2A-25CC-4AF5-8DF0-2C14CC343C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8790050" y="0"/>
          <a:ext cx="1752600" cy="690735"/>
        </a:xfrm>
        <a:prstGeom prst="rect">
          <a:avLst/>
        </a:prstGeom>
      </xdr:spPr>
    </xdr:pic>
    <xdr:clientData/>
  </xdr:twoCellAnchor>
  <xdr:twoCellAnchor editAs="oneCell">
    <xdr:from>
      <xdr:col>31</xdr:col>
      <xdr:colOff>93662</xdr:colOff>
      <xdr:row>0</xdr:row>
      <xdr:rowOff>0</xdr:rowOff>
    </xdr:from>
    <xdr:to>
      <xdr:col>31</xdr:col>
      <xdr:colOff>1843087</xdr:colOff>
      <xdr:row>1</xdr:row>
      <xdr:rowOff>45530</xdr:rowOff>
    </xdr:to>
    <xdr:pic>
      <xdr:nvPicPr>
        <xdr:cNvPr id="5" name="Picture 4">
          <a:extLst>
            <a:ext uri="{FF2B5EF4-FFF2-40B4-BE49-F238E27FC236}">
              <a16:creationId xmlns:a16="http://schemas.microsoft.com/office/drawing/2014/main" id="{09785DA1-FE0E-4F84-BB7F-F699F8C73B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1212913" y="0"/>
          <a:ext cx="1749425" cy="680530"/>
        </a:xfrm>
        <a:prstGeom prst="rect">
          <a:avLst/>
        </a:prstGeom>
      </xdr:spPr>
    </xdr:pic>
    <xdr:clientData/>
  </xdr:twoCellAnchor>
  <xdr:twoCellAnchor editAs="oneCell">
    <xdr:from>
      <xdr:col>39</xdr:col>
      <xdr:colOff>365125</xdr:colOff>
      <xdr:row>0</xdr:row>
      <xdr:rowOff>0</xdr:rowOff>
    </xdr:from>
    <xdr:to>
      <xdr:col>40</xdr:col>
      <xdr:colOff>82550</xdr:colOff>
      <xdr:row>1</xdr:row>
      <xdr:rowOff>50293</xdr:rowOff>
    </xdr:to>
    <xdr:pic>
      <xdr:nvPicPr>
        <xdr:cNvPr id="6" name="Picture 5">
          <a:extLst>
            <a:ext uri="{FF2B5EF4-FFF2-40B4-BE49-F238E27FC236}">
              <a16:creationId xmlns:a16="http://schemas.microsoft.com/office/drawing/2014/main" id="{F56F1B84-4D38-4C09-B431-10EE0A2072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3219850" y="0"/>
          <a:ext cx="1749425" cy="685293"/>
        </a:xfrm>
        <a:prstGeom prst="rect">
          <a:avLst/>
        </a:prstGeom>
      </xdr:spPr>
    </xdr:pic>
    <xdr:clientData/>
  </xdr:twoCellAnchor>
  <xdr:twoCellAnchor editAs="oneCell">
    <xdr:from>
      <xdr:col>0</xdr:col>
      <xdr:colOff>-240214150</xdr:colOff>
      <xdr:row>0</xdr:row>
      <xdr:rowOff>13608</xdr:rowOff>
    </xdr:from>
    <xdr:to>
      <xdr:col>0</xdr:col>
      <xdr:colOff>-238461550</xdr:colOff>
      <xdr:row>1</xdr:row>
      <xdr:rowOff>69343</xdr:rowOff>
    </xdr:to>
    <xdr:pic>
      <xdr:nvPicPr>
        <xdr:cNvPr id="3" name="Picture 2">
          <a:extLst>
            <a:ext uri="{FF2B5EF4-FFF2-40B4-BE49-F238E27FC236}">
              <a16:creationId xmlns:a16="http://schemas.microsoft.com/office/drawing/2014/main" id="{370AD72D-8214-48F2-AF8E-4171CAE45B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42073750" y="13608"/>
          <a:ext cx="1752600" cy="690735"/>
        </a:xfrm>
        <a:prstGeom prst="rect">
          <a:avLst/>
        </a:prstGeom>
      </xdr:spPr>
    </xdr:pic>
    <xdr:clientData/>
  </xdr:twoCellAnchor>
  <xdr:twoCellAnchor editAs="oneCell">
    <xdr:from>
      <xdr:col>15</xdr:col>
      <xdr:colOff>311150</xdr:colOff>
      <xdr:row>0</xdr:row>
      <xdr:rowOff>25400</xdr:rowOff>
    </xdr:from>
    <xdr:to>
      <xdr:col>16</xdr:col>
      <xdr:colOff>31750</xdr:colOff>
      <xdr:row>1</xdr:row>
      <xdr:rowOff>81135</xdr:rowOff>
    </xdr:to>
    <xdr:pic>
      <xdr:nvPicPr>
        <xdr:cNvPr id="7" name="Picture 6">
          <a:extLst>
            <a:ext uri="{FF2B5EF4-FFF2-40B4-BE49-F238E27FC236}">
              <a16:creationId xmlns:a16="http://schemas.microsoft.com/office/drawing/2014/main" id="{ACC02856-B471-4A95-8F4D-BECBA75081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6435450" y="25400"/>
          <a:ext cx="1752600" cy="6907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fcsc.gov.a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2"/>
  <sheetViews>
    <sheetView showGridLines="0" rightToLeft="1" topLeftCell="A10" zoomScaleNormal="100" workbookViewId="0">
      <selection activeCell="F14" sqref="F14"/>
    </sheetView>
  </sheetViews>
  <sheetFormatPr defaultColWidth="8.7265625" defaultRowHeight="25" customHeight="1"/>
  <cols>
    <col min="1" max="1" width="15.7265625" style="2" customWidth="1"/>
    <col min="2" max="2" width="47.453125" style="2" customWidth="1"/>
    <col min="3" max="3" width="8.7265625" style="2"/>
    <col min="4" max="4" width="47.453125" style="2" customWidth="1"/>
    <col min="5" max="16384" width="8.7265625" style="2"/>
  </cols>
  <sheetData>
    <row r="1" spans="2:12" ht="50.15" customHeight="1">
      <c r="B1" s="395"/>
      <c r="C1" s="395"/>
      <c r="D1" s="395"/>
    </row>
    <row r="2" spans="2:12" ht="25" customHeight="1">
      <c r="B2" s="396" t="s">
        <v>517</v>
      </c>
      <c r="C2" s="396"/>
      <c r="D2" s="396"/>
    </row>
    <row r="3" spans="2:12" ht="25" customHeight="1">
      <c r="B3" s="397" t="s">
        <v>518</v>
      </c>
      <c r="C3" s="397"/>
      <c r="D3" s="397"/>
    </row>
    <row r="4" spans="2:12" ht="41.25" customHeight="1">
      <c r="B4" s="67" t="s">
        <v>0</v>
      </c>
      <c r="C4" s="68" t="s">
        <v>1</v>
      </c>
      <c r="D4" s="69" t="s">
        <v>2</v>
      </c>
    </row>
    <row r="5" spans="2:12" ht="44.25" customHeight="1">
      <c r="B5" s="367" t="s">
        <v>544</v>
      </c>
      <c r="C5" s="374">
        <v>1</v>
      </c>
      <c r="D5" s="185" t="s">
        <v>543</v>
      </c>
    </row>
    <row r="6" spans="2:12" ht="44.25" customHeight="1">
      <c r="B6" s="367" t="s">
        <v>542</v>
      </c>
      <c r="C6" s="374">
        <v>2</v>
      </c>
      <c r="D6" s="185" t="s">
        <v>545</v>
      </c>
    </row>
    <row r="7" spans="2:12" ht="44.25" customHeight="1">
      <c r="B7" s="367" t="s">
        <v>562</v>
      </c>
      <c r="C7" s="374">
        <v>3</v>
      </c>
      <c r="D7" s="185" t="s">
        <v>547</v>
      </c>
    </row>
    <row r="8" spans="2:12" ht="44.25" customHeight="1">
      <c r="B8" s="367" t="s">
        <v>527</v>
      </c>
      <c r="C8" s="374">
        <v>4</v>
      </c>
      <c r="D8" s="185" t="s">
        <v>505</v>
      </c>
    </row>
    <row r="9" spans="2:12" ht="44.25" customHeight="1">
      <c r="B9" s="367" t="s">
        <v>494</v>
      </c>
      <c r="C9" s="374">
        <v>5</v>
      </c>
      <c r="D9" s="185" t="s">
        <v>506</v>
      </c>
    </row>
    <row r="10" spans="2:12" ht="44.25" customHeight="1">
      <c r="B10" s="367" t="s">
        <v>495</v>
      </c>
      <c r="C10" s="374">
        <v>6</v>
      </c>
      <c r="D10" s="185" t="s">
        <v>507</v>
      </c>
    </row>
    <row r="11" spans="2:12" ht="44.25" customHeight="1">
      <c r="B11" s="367" t="s">
        <v>496</v>
      </c>
      <c r="C11" s="374">
        <v>7</v>
      </c>
      <c r="D11" s="185" t="s">
        <v>508</v>
      </c>
    </row>
    <row r="12" spans="2:12" ht="44.25" customHeight="1">
      <c r="B12" s="367" t="s">
        <v>577</v>
      </c>
      <c r="C12" s="374">
        <v>8</v>
      </c>
      <c r="D12" s="185" t="s">
        <v>578</v>
      </c>
      <c r="I12" s="398"/>
      <c r="J12" s="398"/>
      <c r="K12" s="398"/>
      <c r="L12" s="398"/>
    </row>
    <row r="13" spans="2:12" ht="44.25" customHeight="1">
      <c r="B13" s="368" t="s">
        <v>497</v>
      </c>
      <c r="C13" s="374">
        <v>9</v>
      </c>
      <c r="D13" s="185" t="s">
        <v>509</v>
      </c>
      <c r="I13" s="399"/>
      <c r="J13" s="399"/>
      <c r="K13" s="399"/>
      <c r="L13" s="399"/>
    </row>
    <row r="14" spans="2:12" ht="44.25" customHeight="1">
      <c r="B14" s="367" t="s">
        <v>498</v>
      </c>
      <c r="C14" s="374">
        <v>10</v>
      </c>
      <c r="D14" s="185" t="s">
        <v>510</v>
      </c>
    </row>
    <row r="15" spans="2:12" ht="44.25" customHeight="1">
      <c r="B15" s="367" t="s">
        <v>504</v>
      </c>
      <c r="C15" s="374">
        <v>11</v>
      </c>
      <c r="D15" s="185" t="s">
        <v>511</v>
      </c>
    </row>
    <row r="16" spans="2:12" ht="44.25" customHeight="1">
      <c r="B16" s="367" t="s">
        <v>503</v>
      </c>
      <c r="C16" s="375">
        <v>12</v>
      </c>
      <c r="D16" s="185" t="s">
        <v>512</v>
      </c>
    </row>
    <row r="17" spans="2:4" ht="44.25" customHeight="1">
      <c r="B17" s="367" t="s">
        <v>502</v>
      </c>
      <c r="C17" s="374">
        <v>13</v>
      </c>
      <c r="D17" s="185" t="s">
        <v>513</v>
      </c>
    </row>
    <row r="18" spans="2:4" ht="44.25" customHeight="1">
      <c r="B18" s="367" t="s">
        <v>501</v>
      </c>
      <c r="C18" s="375">
        <v>14</v>
      </c>
      <c r="D18" s="185" t="s">
        <v>514</v>
      </c>
    </row>
    <row r="19" spans="2:4" ht="44.25" customHeight="1">
      <c r="B19" s="367" t="s">
        <v>500</v>
      </c>
      <c r="C19" s="375">
        <v>15</v>
      </c>
      <c r="D19" s="185" t="s">
        <v>516</v>
      </c>
    </row>
    <row r="20" spans="2:4" ht="44.25" customHeight="1" thickBot="1">
      <c r="B20" s="369" t="s">
        <v>499</v>
      </c>
      <c r="C20" s="370">
        <v>16</v>
      </c>
      <c r="D20" s="371" t="s">
        <v>515</v>
      </c>
    </row>
    <row r="21" spans="2:4" ht="13"/>
    <row r="22" spans="2:4" ht="13"/>
  </sheetData>
  <mergeCells count="5">
    <mergeCell ref="B1:D1"/>
    <mergeCell ref="B2:D2"/>
    <mergeCell ref="B3:D3"/>
    <mergeCell ref="I12:L12"/>
    <mergeCell ref="I13:L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73FA-2662-4557-B33F-32020D8E590E}">
  <dimension ref="B1:E14"/>
  <sheetViews>
    <sheetView showGridLines="0" rightToLeft="1" zoomScale="91" zoomScaleNormal="85" zoomScaleSheetLayoutView="100" workbookViewId="0">
      <selection activeCell="G11" sqref="G11"/>
    </sheetView>
  </sheetViews>
  <sheetFormatPr defaultColWidth="8.7265625" defaultRowHeight="14.5"/>
  <cols>
    <col min="1" max="1" width="15.7265625" customWidth="1"/>
    <col min="2" max="2" width="19.453125" customWidth="1"/>
    <col min="3" max="4" width="8.81640625" customWidth="1"/>
    <col min="5" max="5" width="19.453125" customWidth="1"/>
  </cols>
  <sheetData>
    <row r="1" spans="2:5" ht="50.15" customHeight="1"/>
    <row r="2" spans="2:5" ht="25" customHeight="1">
      <c r="B2" s="398" t="s">
        <v>577</v>
      </c>
      <c r="C2" s="398"/>
      <c r="D2" s="398"/>
      <c r="E2" s="398"/>
    </row>
    <row r="3" spans="2:5" ht="25" customHeight="1">
      <c r="B3" s="399" t="s">
        <v>578</v>
      </c>
      <c r="C3" s="399"/>
      <c r="D3" s="399"/>
      <c r="E3" s="399"/>
    </row>
    <row r="4" spans="2:5" s="1" customFormat="1" ht="25" customHeight="1">
      <c r="B4" s="471" t="s">
        <v>579</v>
      </c>
      <c r="C4" s="472" t="s">
        <v>252</v>
      </c>
      <c r="D4" s="473"/>
      <c r="E4" s="472" t="s">
        <v>245</v>
      </c>
    </row>
    <row r="5" spans="2:5" s="1" customFormat="1" ht="25" customHeight="1">
      <c r="B5" s="417"/>
      <c r="C5" s="46" t="s">
        <v>253</v>
      </c>
      <c r="D5" s="46" t="s">
        <v>631</v>
      </c>
      <c r="E5" s="473"/>
    </row>
    <row r="6" spans="2:5" s="1" customFormat="1" ht="25" customHeight="1">
      <c r="B6" s="205" t="s">
        <v>246</v>
      </c>
      <c r="C6" s="82">
        <v>11998</v>
      </c>
      <c r="D6" s="82">
        <v>9328</v>
      </c>
      <c r="E6" s="211">
        <f>D6+C6</f>
        <v>21326</v>
      </c>
    </row>
    <row r="7" spans="2:5" s="1" customFormat="1" ht="25" customHeight="1">
      <c r="B7" s="205" t="s">
        <v>247</v>
      </c>
      <c r="C7" s="82">
        <v>12313</v>
      </c>
      <c r="D7" s="82">
        <v>7650</v>
      </c>
      <c r="E7" s="211">
        <v>19963</v>
      </c>
    </row>
    <row r="8" spans="2:5" s="1" customFormat="1" ht="25" customHeight="1">
      <c r="B8" s="205" t="s">
        <v>248</v>
      </c>
      <c r="C8" s="82">
        <v>11084</v>
      </c>
      <c r="D8" s="82">
        <v>6650</v>
      </c>
      <c r="E8" s="211">
        <f>D8+C8</f>
        <v>17734</v>
      </c>
    </row>
    <row r="9" spans="2:5" s="1" customFormat="1" ht="25" customHeight="1">
      <c r="B9" s="205" t="s">
        <v>249</v>
      </c>
      <c r="C9" s="82">
        <v>9642</v>
      </c>
      <c r="D9" s="82">
        <v>6090</v>
      </c>
      <c r="E9" s="211">
        <f>D9+C9</f>
        <v>15732</v>
      </c>
    </row>
    <row r="10" spans="2:5" s="1" customFormat="1" ht="25" customHeight="1" thickBot="1">
      <c r="B10" s="187" t="s">
        <v>250</v>
      </c>
      <c r="C10" s="188">
        <v>10177</v>
      </c>
      <c r="D10" s="188">
        <v>6035</v>
      </c>
      <c r="E10" s="189">
        <v>16212</v>
      </c>
    </row>
    <row r="11" spans="2:5" ht="36.5" customHeight="1">
      <c r="B11" s="376" t="s">
        <v>251</v>
      </c>
      <c r="C11" s="376"/>
      <c r="D11" s="470" t="s">
        <v>155</v>
      </c>
      <c r="E11" s="470"/>
    </row>
    <row r="12" spans="2:5" ht="25" customHeight="1"/>
    <row r="13" spans="2:5" ht="25" customHeight="1"/>
    <row r="14" spans="2:5" ht="25" customHeight="1"/>
  </sheetData>
  <mergeCells count="6">
    <mergeCell ref="D11:E11"/>
    <mergeCell ref="B2:E2"/>
    <mergeCell ref="B3:E3"/>
    <mergeCell ref="B4:B5"/>
    <mergeCell ref="C4:D4"/>
    <mergeCell ref="E4:E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B1AD-76EE-4374-8EE5-33149CCB3E99}">
  <dimension ref="A1:AD15"/>
  <sheetViews>
    <sheetView showGridLines="0" rightToLeft="1" topLeftCell="B2" zoomScale="115" zoomScaleNormal="115" zoomScaleSheetLayoutView="100" workbookViewId="0">
      <selection activeCell="D17" sqref="D17"/>
    </sheetView>
  </sheetViews>
  <sheetFormatPr defaultColWidth="8.7265625" defaultRowHeight="14.5"/>
  <cols>
    <col min="1" max="1" width="15.7265625" customWidth="1"/>
    <col min="2" max="2" width="36.54296875" customWidth="1"/>
    <col min="3" max="5" width="8.1796875" customWidth="1"/>
    <col min="6" max="6" width="36.54296875" customWidth="1"/>
    <col min="8" max="8" width="36.54296875" customWidth="1"/>
    <col min="9" max="11" width="8.1796875" customWidth="1"/>
    <col min="12" max="12" width="36.54296875" customWidth="1"/>
    <col min="14" max="14" width="36.54296875" customWidth="1"/>
    <col min="15" max="17" width="8.1796875" customWidth="1"/>
    <col min="18" max="18" width="36.54296875" customWidth="1"/>
    <col min="20" max="20" width="42.1796875" customWidth="1"/>
    <col min="21" max="23" width="8.1796875" customWidth="1"/>
    <col min="24" max="24" width="42.1796875" customWidth="1"/>
    <col min="26" max="26" width="42.1796875" customWidth="1"/>
    <col min="27" max="29" width="8.1796875" customWidth="1"/>
    <col min="30" max="30" width="42.1796875" customWidth="1"/>
  </cols>
  <sheetData>
    <row r="1" spans="1:30" ht="50.15" customHeight="1">
      <c r="A1" s="20"/>
      <c r="B1" s="20"/>
      <c r="C1" s="20"/>
      <c r="D1" s="20"/>
      <c r="E1" s="20"/>
      <c r="F1" s="20"/>
      <c r="H1" s="20"/>
      <c r="I1" s="20"/>
      <c r="J1" s="20"/>
      <c r="K1" s="20"/>
      <c r="L1" s="20"/>
      <c r="T1" s="20"/>
      <c r="U1" s="20"/>
      <c r="V1" s="20"/>
      <c r="W1" s="20"/>
      <c r="X1" s="20"/>
      <c r="Z1" s="20"/>
      <c r="AA1" s="20"/>
      <c r="AB1" s="20"/>
      <c r="AC1" s="20"/>
      <c r="AD1" s="20"/>
    </row>
    <row r="2" spans="1:30" ht="25" customHeight="1">
      <c r="A2" s="20"/>
      <c r="B2" s="412" t="s">
        <v>456</v>
      </c>
      <c r="C2" s="412"/>
      <c r="D2" s="412"/>
      <c r="E2" s="412"/>
      <c r="F2" s="412"/>
      <c r="H2" s="412" t="s">
        <v>457</v>
      </c>
      <c r="I2" s="412"/>
      <c r="J2" s="412"/>
      <c r="K2" s="412"/>
      <c r="L2" s="412"/>
      <c r="N2" s="412" t="s">
        <v>458</v>
      </c>
      <c r="O2" s="412"/>
      <c r="P2" s="412"/>
      <c r="Q2" s="412"/>
      <c r="R2" s="412"/>
      <c r="T2" s="412" t="s">
        <v>459</v>
      </c>
      <c r="U2" s="412"/>
      <c r="V2" s="412"/>
      <c r="W2" s="412"/>
      <c r="X2" s="412"/>
      <c r="Z2" s="412" t="s">
        <v>460</v>
      </c>
      <c r="AA2" s="412"/>
      <c r="AB2" s="412"/>
      <c r="AC2" s="412"/>
      <c r="AD2" s="412"/>
    </row>
    <row r="3" spans="1:30" ht="25" customHeight="1">
      <c r="A3" s="20"/>
      <c r="B3" s="413" t="s">
        <v>4</v>
      </c>
      <c r="C3" s="413"/>
      <c r="D3" s="413"/>
      <c r="E3" s="413"/>
      <c r="F3" s="413"/>
      <c r="H3" s="413" t="s">
        <v>464</v>
      </c>
      <c r="I3" s="413"/>
      <c r="J3" s="413"/>
      <c r="K3" s="413"/>
      <c r="L3" s="413"/>
      <c r="N3" s="413" t="s">
        <v>463</v>
      </c>
      <c r="O3" s="413"/>
      <c r="P3" s="413"/>
      <c r="Q3" s="413"/>
      <c r="R3" s="413"/>
      <c r="T3" s="413" t="s">
        <v>462</v>
      </c>
      <c r="U3" s="413"/>
      <c r="V3" s="413"/>
      <c r="W3" s="413"/>
      <c r="X3" s="413"/>
      <c r="Z3" s="413" t="s">
        <v>461</v>
      </c>
      <c r="AA3" s="413"/>
      <c r="AB3" s="413"/>
      <c r="AC3" s="413"/>
      <c r="AD3" s="413"/>
    </row>
    <row r="4" spans="1:30" ht="25" customHeight="1">
      <c r="A4" s="20"/>
      <c r="B4" s="474" t="s">
        <v>254</v>
      </c>
      <c r="C4" s="49" t="s">
        <v>156</v>
      </c>
      <c r="D4" s="47" t="s">
        <v>157</v>
      </c>
      <c r="E4" s="49" t="s">
        <v>128</v>
      </c>
      <c r="F4" s="421" t="s">
        <v>255</v>
      </c>
      <c r="H4" s="474" t="s">
        <v>254</v>
      </c>
      <c r="I4" s="49" t="s">
        <v>156</v>
      </c>
      <c r="J4" s="47" t="s">
        <v>157</v>
      </c>
      <c r="K4" s="49" t="s">
        <v>128</v>
      </c>
      <c r="L4" s="421" t="s">
        <v>255</v>
      </c>
      <c r="N4" s="474" t="s">
        <v>254</v>
      </c>
      <c r="O4" s="49" t="s">
        <v>156</v>
      </c>
      <c r="P4" s="47" t="s">
        <v>157</v>
      </c>
      <c r="Q4" s="49" t="s">
        <v>128</v>
      </c>
      <c r="R4" s="421" t="s">
        <v>255</v>
      </c>
      <c r="T4" s="474" t="s">
        <v>254</v>
      </c>
      <c r="U4" s="49" t="s">
        <v>156</v>
      </c>
      <c r="V4" s="47" t="s">
        <v>157</v>
      </c>
      <c r="W4" s="49" t="s">
        <v>128</v>
      </c>
      <c r="X4" s="421" t="s">
        <v>255</v>
      </c>
      <c r="Z4" s="474" t="s">
        <v>254</v>
      </c>
      <c r="AA4" s="49" t="s">
        <v>156</v>
      </c>
      <c r="AB4" s="47" t="s">
        <v>157</v>
      </c>
      <c r="AC4" s="49" t="s">
        <v>128</v>
      </c>
      <c r="AD4" s="421" t="s">
        <v>255</v>
      </c>
    </row>
    <row r="5" spans="1:30" ht="25" customHeight="1">
      <c r="A5" s="20"/>
      <c r="B5" s="475"/>
      <c r="C5" s="21" t="s">
        <v>158</v>
      </c>
      <c r="D5" s="39" t="s">
        <v>139</v>
      </c>
      <c r="E5" s="21" t="s">
        <v>140</v>
      </c>
      <c r="F5" s="476"/>
      <c r="H5" s="475"/>
      <c r="I5" s="21" t="s">
        <v>256</v>
      </c>
      <c r="J5" s="39" t="s">
        <v>204</v>
      </c>
      <c r="K5" s="21" t="s">
        <v>140</v>
      </c>
      <c r="L5" s="476"/>
      <c r="N5" s="475"/>
      <c r="O5" s="21" t="s">
        <v>256</v>
      </c>
      <c r="P5" s="39" t="s">
        <v>204</v>
      </c>
      <c r="Q5" s="21" t="s">
        <v>140</v>
      </c>
      <c r="R5" s="476"/>
      <c r="T5" s="475"/>
      <c r="U5" s="21" t="s">
        <v>256</v>
      </c>
      <c r="V5" s="39" t="s">
        <v>204</v>
      </c>
      <c r="W5" s="21" t="s">
        <v>140</v>
      </c>
      <c r="X5" s="476"/>
      <c r="Z5" s="475"/>
      <c r="AA5" s="21" t="s">
        <v>256</v>
      </c>
      <c r="AB5" s="39" t="s">
        <v>204</v>
      </c>
      <c r="AC5" s="21" t="s">
        <v>140</v>
      </c>
      <c r="AD5" s="476"/>
    </row>
    <row r="6" spans="1:30" ht="39" customHeight="1">
      <c r="A6" s="20"/>
      <c r="B6" s="76" t="s">
        <v>257</v>
      </c>
      <c r="C6" s="190">
        <v>15.48</v>
      </c>
      <c r="D6" s="190">
        <v>16.2</v>
      </c>
      <c r="E6" s="84">
        <v>15.78</v>
      </c>
      <c r="F6" s="65" t="s">
        <v>581</v>
      </c>
      <c r="H6" s="76" t="s">
        <v>161</v>
      </c>
      <c r="I6" s="190">
        <v>15.27</v>
      </c>
      <c r="J6" s="191">
        <v>16.07</v>
      </c>
      <c r="K6" s="192">
        <v>15.6</v>
      </c>
      <c r="L6" s="65" t="s">
        <v>581</v>
      </c>
      <c r="N6" s="76" t="s">
        <v>161</v>
      </c>
      <c r="O6" s="190">
        <v>14.81</v>
      </c>
      <c r="P6" s="191">
        <v>15.95</v>
      </c>
      <c r="Q6" s="192">
        <v>15.3</v>
      </c>
      <c r="R6" s="65" t="s">
        <v>581</v>
      </c>
      <c r="T6" s="76" t="s">
        <v>161</v>
      </c>
      <c r="U6" s="190">
        <v>14.93</v>
      </c>
      <c r="V6" s="191">
        <v>15.74</v>
      </c>
      <c r="W6" s="192">
        <v>15.28</v>
      </c>
      <c r="X6" s="65" t="s">
        <v>581</v>
      </c>
      <c r="Z6" s="76" t="s">
        <v>161</v>
      </c>
      <c r="AA6" s="190">
        <v>14.62</v>
      </c>
      <c r="AB6" s="191">
        <v>15.72</v>
      </c>
      <c r="AC6" s="192">
        <v>15.08</v>
      </c>
      <c r="AD6" s="65" t="s">
        <v>581</v>
      </c>
    </row>
    <row r="7" spans="1:30" ht="39" customHeight="1">
      <c r="A7" s="20"/>
      <c r="B7" s="76" t="s">
        <v>258</v>
      </c>
      <c r="C7" s="190">
        <v>2.5099999999999998</v>
      </c>
      <c r="D7" s="191">
        <v>3.52</v>
      </c>
      <c r="E7" s="192">
        <v>2.95</v>
      </c>
      <c r="F7" s="65" t="s">
        <v>582</v>
      </c>
      <c r="H7" s="76" t="s">
        <v>259</v>
      </c>
      <c r="I7" s="190">
        <v>2.64</v>
      </c>
      <c r="J7" s="191">
        <v>3.42</v>
      </c>
      <c r="K7" s="192">
        <v>2.97</v>
      </c>
      <c r="L7" s="65" t="s">
        <v>582</v>
      </c>
      <c r="N7" s="131" t="s">
        <v>260</v>
      </c>
      <c r="O7" s="157">
        <v>161227</v>
      </c>
      <c r="P7" s="157">
        <v>160470</v>
      </c>
      <c r="Q7" s="207">
        <f>O7+P7</f>
        <v>321697</v>
      </c>
      <c r="R7" s="65" t="s">
        <v>580</v>
      </c>
      <c r="T7" s="131" t="s">
        <v>260</v>
      </c>
      <c r="U7" s="157">
        <v>148790</v>
      </c>
      <c r="V7" s="157">
        <v>143500</v>
      </c>
      <c r="W7" s="207">
        <f>U7+V7</f>
        <v>292290</v>
      </c>
      <c r="X7" s="65" t="s">
        <v>261</v>
      </c>
      <c r="Y7" s="194"/>
      <c r="Z7" s="131" t="s">
        <v>260</v>
      </c>
      <c r="AA7" s="157">
        <v>136724</v>
      </c>
      <c r="AB7" s="157">
        <v>155096</v>
      </c>
      <c r="AC7" s="207">
        <v>291820</v>
      </c>
      <c r="AD7" s="65" t="s">
        <v>261</v>
      </c>
    </row>
    <row r="8" spans="1:30" ht="39" customHeight="1">
      <c r="B8" s="131" t="s">
        <v>260</v>
      </c>
      <c r="C8" s="157">
        <v>182083</v>
      </c>
      <c r="D8" s="157">
        <v>185568</v>
      </c>
      <c r="E8" s="193">
        <f>D8+C8</f>
        <v>367651</v>
      </c>
      <c r="F8" s="65" t="s">
        <v>580</v>
      </c>
      <c r="G8" s="194"/>
      <c r="H8" s="131" t="s">
        <v>260</v>
      </c>
      <c r="I8" s="157">
        <v>167593</v>
      </c>
      <c r="J8" s="157">
        <v>172358</v>
      </c>
      <c r="K8" s="207">
        <v>339951</v>
      </c>
      <c r="L8" s="65" t="s">
        <v>580</v>
      </c>
      <c r="N8" s="76" t="s">
        <v>262</v>
      </c>
      <c r="O8" s="148">
        <v>54.3</v>
      </c>
      <c r="P8" s="148">
        <v>68.099999999999994</v>
      </c>
      <c r="Q8" s="195">
        <v>60.4</v>
      </c>
      <c r="R8" s="90" t="s">
        <v>263</v>
      </c>
      <c r="T8" s="76" t="s">
        <v>262</v>
      </c>
      <c r="U8" s="119">
        <v>51.6</v>
      </c>
      <c r="V8" s="119">
        <v>62.6</v>
      </c>
      <c r="W8" s="210">
        <v>56.5</v>
      </c>
      <c r="X8" s="90" t="s">
        <v>263</v>
      </c>
      <c r="Z8" s="76" t="s">
        <v>262</v>
      </c>
      <c r="AA8" s="119">
        <v>46.2</v>
      </c>
      <c r="AB8" s="119">
        <v>66</v>
      </c>
      <c r="AC8" s="210">
        <v>55</v>
      </c>
      <c r="AD8" s="90" t="s">
        <v>263</v>
      </c>
    </row>
    <row r="9" spans="1:30" ht="39" customHeight="1">
      <c r="B9" s="76" t="s">
        <v>264</v>
      </c>
      <c r="C9" s="148">
        <v>91.92</v>
      </c>
      <c r="D9" s="195">
        <v>96.38</v>
      </c>
      <c r="E9" s="195">
        <v>94.06</v>
      </c>
      <c r="F9" s="90" t="s">
        <v>265</v>
      </c>
      <c r="H9" s="76" t="s">
        <v>266</v>
      </c>
      <c r="I9" s="148">
        <v>90.15</v>
      </c>
      <c r="J9" s="148">
        <v>96.03</v>
      </c>
      <c r="K9" s="195">
        <v>92.97</v>
      </c>
      <c r="L9" s="90" t="s">
        <v>265</v>
      </c>
      <c r="N9" s="154" t="s">
        <v>267</v>
      </c>
      <c r="O9" s="196" t="s">
        <v>176</v>
      </c>
      <c r="P9" s="196" t="s">
        <v>176</v>
      </c>
      <c r="Q9" s="92">
        <v>225845</v>
      </c>
      <c r="R9" s="90" t="s">
        <v>268</v>
      </c>
      <c r="T9" s="154" t="s">
        <v>267</v>
      </c>
      <c r="U9" s="196" t="s">
        <v>176</v>
      </c>
      <c r="V9" s="196" t="s">
        <v>176</v>
      </c>
      <c r="W9" s="197">
        <v>208453</v>
      </c>
      <c r="X9" s="90" t="s">
        <v>268</v>
      </c>
      <c r="Y9" s="194"/>
      <c r="Z9" s="154" t="s">
        <v>267</v>
      </c>
      <c r="AA9" s="196" t="s">
        <v>176</v>
      </c>
      <c r="AB9" s="196" t="s">
        <v>176</v>
      </c>
      <c r="AC9" s="197">
        <v>210030</v>
      </c>
      <c r="AD9" s="90" t="s">
        <v>268</v>
      </c>
    </row>
    <row r="10" spans="1:30" ht="39" customHeight="1" thickBot="1">
      <c r="B10" s="154" t="s">
        <v>269</v>
      </c>
      <c r="C10" s="196" t="s">
        <v>176</v>
      </c>
      <c r="D10" s="196" t="s">
        <v>176</v>
      </c>
      <c r="E10" s="197">
        <v>238986</v>
      </c>
      <c r="F10" s="90" t="s">
        <v>270</v>
      </c>
      <c r="G10" s="194"/>
      <c r="H10" s="154" t="s">
        <v>267</v>
      </c>
      <c r="I10" s="196" t="s">
        <v>176</v>
      </c>
      <c r="J10" s="196" t="s">
        <v>176</v>
      </c>
      <c r="K10" s="197">
        <v>237034</v>
      </c>
      <c r="L10" s="90" t="s">
        <v>268</v>
      </c>
      <c r="N10" s="130" t="s">
        <v>271</v>
      </c>
      <c r="O10" s="198" t="s">
        <v>272</v>
      </c>
      <c r="P10" s="198" t="s">
        <v>176</v>
      </c>
      <c r="Q10" s="377">
        <v>70.2</v>
      </c>
      <c r="R10" s="83" t="s">
        <v>273</v>
      </c>
      <c r="T10" s="130" t="s">
        <v>271</v>
      </c>
      <c r="U10" s="198" t="s">
        <v>272</v>
      </c>
      <c r="V10" s="198" t="s">
        <v>176</v>
      </c>
      <c r="W10" s="208">
        <v>71.317184987512405</v>
      </c>
      <c r="X10" s="83" t="s">
        <v>273</v>
      </c>
      <c r="Z10" s="130" t="s">
        <v>271</v>
      </c>
      <c r="AA10" s="198" t="s">
        <v>272</v>
      </c>
      <c r="AB10" s="198" t="s">
        <v>176</v>
      </c>
      <c r="AC10" s="208">
        <v>71.972448769789594</v>
      </c>
      <c r="AD10" s="83" t="s">
        <v>273</v>
      </c>
    </row>
    <row r="11" spans="1:30" ht="39" customHeight="1" thickBot="1">
      <c r="B11" s="130" t="s">
        <v>271</v>
      </c>
      <c r="C11" s="198" t="s">
        <v>274</v>
      </c>
      <c r="D11" s="198" t="s">
        <v>274</v>
      </c>
      <c r="E11" s="208">
        <v>65</v>
      </c>
      <c r="F11" s="83" t="s">
        <v>273</v>
      </c>
      <c r="H11" s="130" t="s">
        <v>271</v>
      </c>
      <c r="I11" s="198" t="s">
        <v>272</v>
      </c>
      <c r="J11" s="198" t="s">
        <v>176</v>
      </c>
      <c r="K11" s="208">
        <v>69.73</v>
      </c>
      <c r="L11" s="83" t="s">
        <v>273</v>
      </c>
      <c r="N11" s="78" t="s">
        <v>154</v>
      </c>
      <c r="O11" s="84"/>
      <c r="P11" s="84"/>
      <c r="Q11" s="199"/>
      <c r="R11" s="200" t="s">
        <v>155</v>
      </c>
      <c r="T11" s="78" t="s">
        <v>154</v>
      </c>
      <c r="U11" s="84"/>
      <c r="V11" s="84"/>
      <c r="W11" s="199"/>
      <c r="X11" s="200" t="s">
        <v>155</v>
      </c>
      <c r="Z11" s="78" t="s">
        <v>154</v>
      </c>
      <c r="AA11" s="84"/>
      <c r="AB11" s="84"/>
      <c r="AC11" s="199"/>
      <c r="AD11" s="200" t="s">
        <v>155</v>
      </c>
    </row>
    <row r="12" spans="1:30" ht="25" customHeight="1">
      <c r="B12" s="78" t="s">
        <v>154</v>
      </c>
      <c r="C12" s="84"/>
      <c r="D12" s="84"/>
      <c r="E12" s="199"/>
      <c r="F12" s="200" t="s">
        <v>155</v>
      </c>
      <c r="H12" s="78" t="s">
        <v>154</v>
      </c>
      <c r="I12" s="84"/>
      <c r="J12" s="84"/>
      <c r="K12" s="199"/>
      <c r="L12" s="200" t="s">
        <v>155</v>
      </c>
      <c r="N12" s="201" t="s">
        <v>190</v>
      </c>
      <c r="O12" s="202"/>
      <c r="P12" s="40"/>
      <c r="Q12" s="40"/>
      <c r="R12" s="203" t="s">
        <v>191</v>
      </c>
      <c r="T12" s="201" t="s">
        <v>190</v>
      </c>
      <c r="U12" s="202"/>
      <c r="V12" s="40"/>
      <c r="W12" s="40"/>
      <c r="X12" s="203" t="s">
        <v>191</v>
      </c>
      <c r="Z12" s="201" t="s">
        <v>190</v>
      </c>
      <c r="AA12" s="202"/>
      <c r="AB12" s="40"/>
      <c r="AC12" s="40"/>
      <c r="AD12" s="203" t="s">
        <v>191</v>
      </c>
    </row>
    <row r="13" spans="1:30" ht="25" customHeight="1">
      <c r="B13" s="201" t="s">
        <v>194</v>
      </c>
      <c r="C13" s="202"/>
      <c r="D13" s="40"/>
      <c r="E13" s="40"/>
      <c r="F13" s="203" t="s">
        <v>195</v>
      </c>
      <c r="H13" s="201" t="s">
        <v>190</v>
      </c>
      <c r="I13" s="202"/>
      <c r="J13" s="40"/>
      <c r="K13" s="40"/>
      <c r="L13" s="203" t="s">
        <v>191</v>
      </c>
    </row>
    <row r="14" spans="1:30" ht="25" customHeight="1">
      <c r="B14" s="41"/>
      <c r="C14" s="42"/>
      <c r="D14" s="43"/>
      <c r="E14" s="43"/>
      <c r="F14" s="44"/>
    </row>
    <row r="15" spans="1:30">
      <c r="B15" s="45"/>
      <c r="C15" s="45"/>
      <c r="D15" s="45"/>
      <c r="E15" s="45"/>
      <c r="F15" s="45"/>
    </row>
  </sheetData>
  <mergeCells count="20">
    <mergeCell ref="T2:X2"/>
    <mergeCell ref="T3:X3"/>
    <mergeCell ref="T4:T5"/>
    <mergeCell ref="X4:X5"/>
    <mergeCell ref="Z2:AD2"/>
    <mergeCell ref="Z3:AD3"/>
    <mergeCell ref="Z4:Z5"/>
    <mergeCell ref="AD4:AD5"/>
    <mergeCell ref="N2:R2"/>
    <mergeCell ref="N3:R3"/>
    <mergeCell ref="N4:N5"/>
    <mergeCell ref="R4:R5"/>
    <mergeCell ref="B2:F2"/>
    <mergeCell ref="B3:F3"/>
    <mergeCell ref="B4:B5"/>
    <mergeCell ref="F4:F5"/>
    <mergeCell ref="H2:L2"/>
    <mergeCell ref="H3:L3"/>
    <mergeCell ref="H4:H5"/>
    <mergeCell ref="L4:L5"/>
  </mergeCells>
  <pageMargins left="0.7" right="0.7" top="0.75" bottom="0.75" header="0.3" footer="0.3"/>
  <pageSetup scale="8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9BBDE-90F6-4D37-AE5B-88B980E2D452}">
  <dimension ref="A1:AD21"/>
  <sheetViews>
    <sheetView showGridLines="0" rightToLeft="1" zoomScale="74" zoomScaleNormal="40" zoomScaleSheetLayoutView="96" workbookViewId="0">
      <selection activeCell="G29" sqref="G29"/>
    </sheetView>
  </sheetViews>
  <sheetFormatPr defaultColWidth="9.1796875" defaultRowHeight="25" customHeight="1"/>
  <cols>
    <col min="1" max="1" width="15.7265625" style="1" customWidth="1"/>
    <col min="2" max="2" width="30.6328125" style="1" customWidth="1"/>
    <col min="3" max="5" width="9.6328125" style="1" customWidth="1"/>
    <col min="6" max="6" width="30.6328125" style="1" customWidth="1"/>
    <col min="7" max="7" width="9.1796875" style="1"/>
    <col min="8" max="8" width="30.6328125" style="1" customWidth="1"/>
    <col min="9" max="11" width="9.6328125" style="1" customWidth="1"/>
    <col min="12" max="12" width="30.6328125" style="1" customWidth="1"/>
    <col min="13" max="13" width="9.1796875" style="1"/>
    <col min="14" max="14" width="30.6328125" style="1" customWidth="1"/>
    <col min="15" max="17" width="9.6328125" style="1" customWidth="1"/>
    <col min="18" max="18" width="30.6328125" style="1" customWidth="1"/>
    <col min="19" max="19" width="9.1796875" style="1"/>
    <col min="20" max="20" width="30.6328125" style="1" customWidth="1"/>
    <col min="21" max="23" width="9.6328125" style="1" customWidth="1"/>
    <col min="24" max="24" width="30.6328125" style="1" customWidth="1"/>
    <col min="25" max="25" width="9.1796875" style="1"/>
    <col min="26" max="26" width="30.6328125" style="1" customWidth="1"/>
    <col min="27" max="29" width="9.1796875" style="1"/>
    <col min="30" max="30" width="30.6328125" style="1" customWidth="1"/>
    <col min="31" max="16384" width="9.1796875" style="1"/>
  </cols>
  <sheetData>
    <row r="1" spans="1:30" ht="50.15" customHeight="1">
      <c r="B1" s="64"/>
      <c r="C1" s="64"/>
      <c r="D1" s="64"/>
      <c r="E1" s="64"/>
      <c r="F1" s="64"/>
      <c r="T1" s="64"/>
      <c r="U1" s="64"/>
      <c r="V1" s="64"/>
      <c r="W1" s="64"/>
      <c r="X1" s="64"/>
    </row>
    <row r="2" spans="1:30" ht="25" customHeight="1">
      <c r="B2" s="446" t="s">
        <v>465</v>
      </c>
      <c r="C2" s="446"/>
      <c r="D2" s="446"/>
      <c r="E2" s="446"/>
      <c r="F2" s="446"/>
      <c r="H2" s="446" t="s">
        <v>466</v>
      </c>
      <c r="I2" s="446"/>
      <c r="J2" s="446"/>
      <c r="K2" s="446"/>
      <c r="L2" s="446"/>
      <c r="N2" s="446" t="s">
        <v>467</v>
      </c>
      <c r="O2" s="446"/>
      <c r="P2" s="446"/>
      <c r="Q2" s="446"/>
      <c r="R2" s="446"/>
      <c r="T2" s="446" t="s">
        <v>585</v>
      </c>
      <c r="U2" s="446"/>
      <c r="V2" s="446"/>
      <c r="W2" s="446"/>
      <c r="X2" s="446"/>
      <c r="Z2" s="446" t="s">
        <v>584</v>
      </c>
      <c r="AA2" s="446"/>
      <c r="AB2" s="446"/>
      <c r="AC2" s="446"/>
      <c r="AD2" s="446"/>
    </row>
    <row r="3" spans="1:30" ht="25" customHeight="1">
      <c r="B3" s="439" t="s">
        <v>470</v>
      </c>
      <c r="C3" s="439"/>
      <c r="D3" s="439"/>
      <c r="E3" s="439"/>
      <c r="F3" s="439"/>
      <c r="H3" s="439" t="s">
        <v>469</v>
      </c>
      <c r="I3" s="439"/>
      <c r="J3" s="439"/>
      <c r="K3" s="439"/>
      <c r="L3" s="439"/>
      <c r="N3" s="439" t="s">
        <v>468</v>
      </c>
      <c r="O3" s="439"/>
      <c r="P3" s="439"/>
      <c r="Q3" s="439"/>
      <c r="R3" s="439"/>
      <c r="S3" s="360"/>
      <c r="T3" s="439" t="s">
        <v>586</v>
      </c>
      <c r="U3" s="439"/>
      <c r="V3" s="439"/>
      <c r="W3" s="439"/>
      <c r="X3" s="439"/>
      <c r="Z3" s="439" t="s">
        <v>583</v>
      </c>
      <c r="AA3" s="439"/>
      <c r="AB3" s="439"/>
      <c r="AC3" s="439"/>
      <c r="AD3" s="439"/>
    </row>
    <row r="4" spans="1:30" ht="25" customHeight="1">
      <c r="B4" s="447" t="s">
        <v>549</v>
      </c>
      <c r="C4" s="420">
        <v>2024</v>
      </c>
      <c r="D4" s="418"/>
      <c r="E4" s="419"/>
      <c r="F4" s="421" t="s">
        <v>550</v>
      </c>
      <c r="H4" s="447" t="s">
        <v>549</v>
      </c>
      <c r="I4" s="420">
        <v>2023</v>
      </c>
      <c r="J4" s="418"/>
      <c r="K4" s="419"/>
      <c r="L4" s="421" t="s">
        <v>550</v>
      </c>
      <c r="N4" s="447" t="s">
        <v>549</v>
      </c>
      <c r="O4" s="420">
        <v>2022</v>
      </c>
      <c r="P4" s="418"/>
      <c r="Q4" s="419"/>
      <c r="R4" s="421" t="s">
        <v>550</v>
      </c>
      <c r="S4" s="362"/>
      <c r="T4" s="447" t="s">
        <v>549</v>
      </c>
      <c r="U4" s="420">
        <v>2021</v>
      </c>
      <c r="V4" s="418"/>
      <c r="W4" s="419"/>
      <c r="X4" s="421" t="s">
        <v>550</v>
      </c>
      <c r="Z4" s="447" t="s">
        <v>549</v>
      </c>
      <c r="AA4" s="420">
        <v>2019</v>
      </c>
      <c r="AB4" s="418"/>
      <c r="AC4" s="419"/>
      <c r="AD4" s="421" t="s">
        <v>550</v>
      </c>
    </row>
    <row r="5" spans="1:30" ht="25" customHeight="1">
      <c r="B5" s="473"/>
      <c r="C5" s="49" t="s">
        <v>156</v>
      </c>
      <c r="D5" s="49" t="s">
        <v>157</v>
      </c>
      <c r="E5" s="49" t="s">
        <v>128</v>
      </c>
      <c r="F5" s="423"/>
      <c r="H5" s="473"/>
      <c r="I5" s="49" t="s">
        <v>156</v>
      </c>
      <c r="J5" s="49" t="s">
        <v>157</v>
      </c>
      <c r="K5" s="49" t="s">
        <v>128</v>
      </c>
      <c r="L5" s="423"/>
      <c r="N5" s="473"/>
      <c r="O5" s="49" t="s">
        <v>156</v>
      </c>
      <c r="P5" s="49" t="s">
        <v>157</v>
      </c>
      <c r="Q5" s="49" t="s">
        <v>128</v>
      </c>
      <c r="R5" s="423"/>
      <c r="T5" s="473"/>
      <c r="U5" s="49" t="s">
        <v>156</v>
      </c>
      <c r="V5" s="49" t="s">
        <v>157</v>
      </c>
      <c r="W5" s="49" t="s">
        <v>128</v>
      </c>
      <c r="X5" s="423"/>
      <c r="Z5" s="473"/>
      <c r="AA5" s="49" t="s">
        <v>156</v>
      </c>
      <c r="AB5" s="49" t="s">
        <v>157</v>
      </c>
      <c r="AC5" s="49" t="s">
        <v>128</v>
      </c>
      <c r="AD5" s="423"/>
    </row>
    <row r="6" spans="1:30" ht="25" customHeight="1">
      <c r="B6" s="448"/>
      <c r="C6" s="80" t="s">
        <v>158</v>
      </c>
      <c r="D6" s="80" t="s">
        <v>139</v>
      </c>
      <c r="E6" s="80" t="s">
        <v>140</v>
      </c>
      <c r="F6" s="449"/>
      <c r="H6" s="448"/>
      <c r="I6" s="80" t="s">
        <v>158</v>
      </c>
      <c r="J6" s="80" t="s">
        <v>139</v>
      </c>
      <c r="K6" s="80" t="s">
        <v>140</v>
      </c>
      <c r="L6" s="449"/>
      <c r="N6" s="448"/>
      <c r="O6" s="80" t="s">
        <v>158</v>
      </c>
      <c r="P6" s="80" t="s">
        <v>139</v>
      </c>
      <c r="Q6" s="80" t="s">
        <v>140</v>
      </c>
      <c r="R6" s="449"/>
      <c r="T6" s="448"/>
      <c r="U6" s="80" t="s">
        <v>158</v>
      </c>
      <c r="V6" s="80" t="s">
        <v>139</v>
      </c>
      <c r="W6" s="21" t="s">
        <v>140</v>
      </c>
      <c r="X6" s="449"/>
      <c r="Z6" s="448"/>
      <c r="AA6" s="80" t="s">
        <v>158</v>
      </c>
      <c r="AB6" s="80" t="s">
        <v>139</v>
      </c>
      <c r="AC6" s="80" t="s">
        <v>140</v>
      </c>
      <c r="AD6" s="449"/>
    </row>
    <row r="7" spans="1:30" ht="37.5" customHeight="1">
      <c r="B7" s="131" t="s">
        <v>52</v>
      </c>
      <c r="C7" s="132">
        <v>13.19</v>
      </c>
      <c r="D7" s="132">
        <v>13.42</v>
      </c>
      <c r="E7" s="133">
        <v>13.28</v>
      </c>
      <c r="F7" s="118" t="s">
        <v>275</v>
      </c>
      <c r="H7" s="131" t="s">
        <v>52</v>
      </c>
      <c r="I7" s="132">
        <v>13.32</v>
      </c>
      <c r="J7" s="132">
        <v>13.4</v>
      </c>
      <c r="K7" s="133">
        <v>13.36</v>
      </c>
      <c r="L7" s="118" t="s">
        <v>275</v>
      </c>
      <c r="N7" s="131" t="s">
        <v>52</v>
      </c>
      <c r="O7" s="146">
        <v>13.11</v>
      </c>
      <c r="P7" s="146">
        <v>12.83</v>
      </c>
      <c r="Q7" s="147">
        <v>12.99</v>
      </c>
      <c r="R7" s="118" t="s">
        <v>275</v>
      </c>
      <c r="T7" s="131" t="s">
        <v>52</v>
      </c>
      <c r="U7" s="85">
        <v>12.9</v>
      </c>
      <c r="V7" s="85">
        <v>12.58</v>
      </c>
      <c r="W7" s="258">
        <v>12.77</v>
      </c>
      <c r="X7" s="118" t="s">
        <v>275</v>
      </c>
      <c r="Z7" s="131" t="s">
        <v>52</v>
      </c>
      <c r="AA7" s="146">
        <v>12.8</v>
      </c>
      <c r="AB7" s="146">
        <v>12.52</v>
      </c>
      <c r="AC7" s="147">
        <v>12.69</v>
      </c>
      <c r="AD7" s="118" t="s">
        <v>275</v>
      </c>
    </row>
    <row r="8" spans="1:30" ht="25" customHeight="1">
      <c r="B8" s="134" t="s">
        <v>53</v>
      </c>
      <c r="C8" s="134"/>
      <c r="D8" s="134"/>
      <c r="E8" s="134"/>
      <c r="F8" s="105" t="s">
        <v>54</v>
      </c>
      <c r="H8" s="134" t="s">
        <v>53</v>
      </c>
      <c r="I8" s="134"/>
      <c r="J8" s="134"/>
      <c r="K8" s="134"/>
      <c r="L8" s="105" t="s">
        <v>54</v>
      </c>
      <c r="N8" s="134" t="s">
        <v>53</v>
      </c>
      <c r="O8" s="134"/>
      <c r="P8" s="134"/>
      <c r="Q8" s="134"/>
      <c r="R8" s="105" t="s">
        <v>54</v>
      </c>
      <c r="T8" s="134" t="s">
        <v>53</v>
      </c>
      <c r="U8" s="38"/>
      <c r="V8" s="38"/>
      <c r="W8" s="38"/>
      <c r="X8" s="105" t="s">
        <v>54</v>
      </c>
      <c r="Z8" s="134" t="s">
        <v>53</v>
      </c>
      <c r="AA8" s="134"/>
      <c r="AB8" s="134"/>
      <c r="AC8" s="134"/>
      <c r="AD8" s="105" t="s">
        <v>54</v>
      </c>
    </row>
    <row r="9" spans="1:30" s="19" customFormat="1" ht="43.5" customHeight="1">
      <c r="A9" s="1"/>
      <c r="B9" s="76" t="s">
        <v>276</v>
      </c>
      <c r="C9" s="119">
        <v>99.63</v>
      </c>
      <c r="D9" s="119">
        <v>99.5</v>
      </c>
      <c r="E9" s="135">
        <v>99.6</v>
      </c>
      <c r="F9" s="90" t="s">
        <v>277</v>
      </c>
      <c r="H9" s="76" t="s">
        <v>276</v>
      </c>
      <c r="I9" s="140">
        <v>0.99509999999999998</v>
      </c>
      <c r="J9" s="140">
        <v>0.99570000000000003</v>
      </c>
      <c r="K9" s="141">
        <v>0.99550000000000005</v>
      </c>
      <c r="L9" s="90" t="s">
        <v>277</v>
      </c>
      <c r="N9" s="76" t="s">
        <v>278</v>
      </c>
      <c r="O9" s="148">
        <v>99.74</v>
      </c>
      <c r="P9" s="148">
        <v>99.56</v>
      </c>
      <c r="Q9" s="149">
        <v>99.66</v>
      </c>
      <c r="R9" s="90" t="s">
        <v>277</v>
      </c>
      <c r="S9" s="1"/>
      <c r="T9" s="76" t="s">
        <v>276</v>
      </c>
      <c r="U9" s="120">
        <v>99.72</v>
      </c>
      <c r="V9" s="120">
        <v>99.58</v>
      </c>
      <c r="W9" s="282">
        <v>99.66</v>
      </c>
      <c r="X9" s="90" t="s">
        <v>277</v>
      </c>
      <c r="Z9" s="76" t="s">
        <v>278</v>
      </c>
      <c r="AA9" s="119">
        <v>95.13</v>
      </c>
      <c r="AB9" s="119">
        <v>97.92</v>
      </c>
      <c r="AC9" s="135">
        <v>96.31</v>
      </c>
      <c r="AD9" s="90" t="s">
        <v>277</v>
      </c>
    </row>
    <row r="10" spans="1:30" ht="43.5" customHeight="1">
      <c r="B10" s="76" t="s">
        <v>279</v>
      </c>
      <c r="C10" s="119">
        <v>99.02</v>
      </c>
      <c r="D10" s="119">
        <v>98.43</v>
      </c>
      <c r="E10" s="135">
        <v>98.8</v>
      </c>
      <c r="F10" s="63" t="s">
        <v>280</v>
      </c>
      <c r="H10" s="76" t="s">
        <v>279</v>
      </c>
      <c r="I10" s="140">
        <v>0.97489999999999999</v>
      </c>
      <c r="J10" s="140">
        <v>0.98519999999999996</v>
      </c>
      <c r="K10" s="141">
        <v>0.98060000000000003</v>
      </c>
      <c r="L10" s="63" t="s">
        <v>280</v>
      </c>
      <c r="N10" s="76" t="s">
        <v>281</v>
      </c>
      <c r="O10" s="148">
        <v>98.82</v>
      </c>
      <c r="P10" s="148">
        <v>97.58</v>
      </c>
      <c r="Q10" s="149">
        <v>98.29</v>
      </c>
      <c r="R10" s="63" t="s">
        <v>280</v>
      </c>
      <c r="T10" s="76" t="s">
        <v>279</v>
      </c>
      <c r="U10" s="289">
        <v>98.81</v>
      </c>
      <c r="V10" s="120">
        <v>97.17</v>
      </c>
      <c r="W10" s="282">
        <v>98.12</v>
      </c>
      <c r="X10" s="63" t="s">
        <v>280</v>
      </c>
      <c r="Z10" s="76" t="s">
        <v>281</v>
      </c>
      <c r="AA10" s="119">
        <v>96.23</v>
      </c>
      <c r="AB10" s="119">
        <v>94.47</v>
      </c>
      <c r="AC10" s="135">
        <v>95.52</v>
      </c>
      <c r="AD10" s="63" t="s">
        <v>280</v>
      </c>
    </row>
    <row r="11" spans="1:30" ht="43.5" customHeight="1">
      <c r="B11" s="76" t="s">
        <v>282</v>
      </c>
      <c r="C11" s="119">
        <v>99.06</v>
      </c>
      <c r="D11" s="119">
        <v>98.85</v>
      </c>
      <c r="E11" s="135">
        <v>98.99</v>
      </c>
      <c r="F11" s="90" t="s">
        <v>283</v>
      </c>
      <c r="H11" s="76" t="s">
        <v>282</v>
      </c>
      <c r="I11" s="140">
        <v>0.97689999999999999</v>
      </c>
      <c r="J11" s="140">
        <v>0.98550000000000004</v>
      </c>
      <c r="K11" s="141">
        <v>0.98170000000000002</v>
      </c>
      <c r="L11" s="90" t="s">
        <v>283</v>
      </c>
      <c r="N11" s="76" t="s">
        <v>284</v>
      </c>
      <c r="O11" s="148">
        <v>98.93</v>
      </c>
      <c r="P11" s="148">
        <v>97.86</v>
      </c>
      <c r="Q11" s="149">
        <v>98.47</v>
      </c>
      <c r="R11" s="90" t="s">
        <v>283</v>
      </c>
      <c r="T11" s="76" t="s">
        <v>282</v>
      </c>
      <c r="U11" s="120">
        <v>98.82</v>
      </c>
      <c r="V11" s="120">
        <v>97.29</v>
      </c>
      <c r="W11" s="282">
        <v>98.18</v>
      </c>
      <c r="X11" s="90" t="s">
        <v>283</v>
      </c>
      <c r="Z11" s="76" t="s">
        <v>284</v>
      </c>
      <c r="AA11" s="119">
        <v>96.55</v>
      </c>
      <c r="AB11" s="119">
        <v>94.34</v>
      </c>
      <c r="AC11" s="135">
        <v>95.67</v>
      </c>
      <c r="AD11" s="90" t="s">
        <v>283</v>
      </c>
    </row>
    <row r="12" spans="1:30" ht="43.5" customHeight="1">
      <c r="B12" s="76" t="s">
        <v>285</v>
      </c>
      <c r="C12" s="119">
        <v>93.96</v>
      </c>
      <c r="D12" s="119">
        <v>81.63</v>
      </c>
      <c r="E12" s="135">
        <v>88.93</v>
      </c>
      <c r="F12" s="90" t="s">
        <v>286</v>
      </c>
      <c r="H12" s="76" t="s">
        <v>287</v>
      </c>
      <c r="I12" s="140">
        <v>0.81530000000000002</v>
      </c>
      <c r="J12" s="140">
        <v>0.91930000000000001</v>
      </c>
      <c r="K12" s="141">
        <v>0.87250000000000005</v>
      </c>
      <c r="L12" s="90" t="s">
        <v>286</v>
      </c>
      <c r="N12" s="76" t="s">
        <v>287</v>
      </c>
      <c r="O12" s="148">
        <v>91.58</v>
      </c>
      <c r="P12" s="148">
        <v>80.42</v>
      </c>
      <c r="Q12" s="149">
        <v>87.46</v>
      </c>
      <c r="R12" s="90" t="s">
        <v>286</v>
      </c>
      <c r="T12" s="76" t="s">
        <v>287</v>
      </c>
      <c r="U12" s="120">
        <v>92.58</v>
      </c>
      <c r="V12" s="120">
        <v>77.28</v>
      </c>
      <c r="W12" s="282">
        <v>85.93</v>
      </c>
      <c r="X12" s="90" t="s">
        <v>286</v>
      </c>
      <c r="Z12" s="76" t="s">
        <v>287</v>
      </c>
      <c r="AA12" s="119">
        <v>91.02</v>
      </c>
      <c r="AB12" s="119">
        <v>72.599999999999994</v>
      </c>
      <c r="AC12" s="135">
        <v>83.89</v>
      </c>
      <c r="AD12" s="90" t="s">
        <v>286</v>
      </c>
    </row>
    <row r="13" spans="1:30" ht="25" customHeight="1">
      <c r="B13" s="87" t="s">
        <v>288</v>
      </c>
      <c r="C13" s="87"/>
      <c r="D13" s="87"/>
      <c r="E13" s="87"/>
      <c r="F13" s="91" t="s">
        <v>289</v>
      </c>
      <c r="H13" s="87" t="s">
        <v>288</v>
      </c>
      <c r="I13" s="87"/>
      <c r="J13" s="87"/>
      <c r="K13" s="87"/>
      <c r="L13" s="91" t="s">
        <v>289</v>
      </c>
      <c r="N13" s="87" t="s">
        <v>288</v>
      </c>
      <c r="O13" s="87"/>
      <c r="P13" s="87"/>
      <c r="Q13" s="87"/>
      <c r="R13" s="91" t="s">
        <v>289</v>
      </c>
      <c r="T13" s="87" t="s">
        <v>288</v>
      </c>
      <c r="U13" s="38"/>
      <c r="V13" s="38"/>
      <c r="W13" s="38"/>
      <c r="X13" s="91" t="s">
        <v>289</v>
      </c>
      <c r="Z13" s="87" t="s">
        <v>288</v>
      </c>
      <c r="AA13" s="87"/>
      <c r="AB13" s="87"/>
      <c r="AC13" s="87"/>
      <c r="AD13" s="91" t="s">
        <v>289</v>
      </c>
    </row>
    <row r="14" spans="1:30" ht="43.5" customHeight="1">
      <c r="B14" s="76" t="s">
        <v>290</v>
      </c>
      <c r="C14" s="121">
        <f t="shared" ref="C14:E17" si="0">100-C9</f>
        <v>0.37000000000000455</v>
      </c>
      <c r="D14" s="121">
        <f t="shared" si="0"/>
        <v>0.5</v>
      </c>
      <c r="E14" s="136">
        <f>100-E9</f>
        <v>0.40000000000000568</v>
      </c>
      <c r="F14" s="90" t="s">
        <v>291</v>
      </c>
      <c r="H14" s="76" t="s">
        <v>290</v>
      </c>
      <c r="I14" s="142">
        <v>4.9000000000000155E-3</v>
      </c>
      <c r="J14" s="142">
        <v>4.2999999999999705E-3</v>
      </c>
      <c r="K14" s="143">
        <v>4.4999999999999485E-3</v>
      </c>
      <c r="L14" s="90" t="s">
        <v>291</v>
      </c>
      <c r="N14" s="76" t="s">
        <v>292</v>
      </c>
      <c r="O14" s="150">
        <v>0.26000000000000512</v>
      </c>
      <c r="P14" s="150">
        <v>0.43999999999999773</v>
      </c>
      <c r="Q14" s="151">
        <v>0.34000000000000341</v>
      </c>
      <c r="R14" s="90" t="s">
        <v>291</v>
      </c>
      <c r="T14" s="76" t="s">
        <v>290</v>
      </c>
      <c r="U14" s="122">
        <v>0.28000000000000114</v>
      </c>
      <c r="V14" s="122">
        <v>0.42000000000000171</v>
      </c>
      <c r="W14" s="291">
        <v>0.34000000000000341</v>
      </c>
      <c r="X14" s="90" t="s">
        <v>291</v>
      </c>
      <c r="Z14" s="76" t="s">
        <v>292</v>
      </c>
      <c r="AA14" s="121">
        <v>4.8700000000000045</v>
      </c>
      <c r="AB14" s="121">
        <v>2.0799999999999983</v>
      </c>
      <c r="AC14" s="290">
        <v>3.69</v>
      </c>
      <c r="AD14" s="90" t="s">
        <v>291</v>
      </c>
    </row>
    <row r="15" spans="1:30" ht="43.5" customHeight="1">
      <c r="B15" s="76" t="s">
        <v>293</v>
      </c>
      <c r="C15" s="121">
        <f t="shared" si="0"/>
        <v>0.98000000000000398</v>
      </c>
      <c r="D15" s="121">
        <f t="shared" si="0"/>
        <v>1.5699999999999932</v>
      </c>
      <c r="E15" s="136">
        <f t="shared" si="0"/>
        <v>1.2000000000000028</v>
      </c>
      <c r="F15" s="63" t="s">
        <v>294</v>
      </c>
      <c r="H15" s="76" t="s">
        <v>293</v>
      </c>
      <c r="I15" s="142">
        <v>2.5100000000000011E-2</v>
      </c>
      <c r="J15" s="142">
        <v>1.4800000000000035E-2</v>
      </c>
      <c r="K15" s="143">
        <v>1.9399999999999973E-2</v>
      </c>
      <c r="L15" s="63" t="s">
        <v>294</v>
      </c>
      <c r="N15" s="76" t="s">
        <v>293</v>
      </c>
      <c r="O15" s="150">
        <v>1.1800000000000068</v>
      </c>
      <c r="P15" s="150">
        <v>2.4200000000000017</v>
      </c>
      <c r="Q15" s="151">
        <v>1.7099999999999937</v>
      </c>
      <c r="R15" s="63" t="s">
        <v>294</v>
      </c>
      <c r="T15" s="76" t="s">
        <v>293</v>
      </c>
      <c r="U15" s="122">
        <v>1.1899999999999977</v>
      </c>
      <c r="V15" s="122">
        <v>2.8299999999999983</v>
      </c>
      <c r="W15" s="291">
        <v>1.8799999999999955</v>
      </c>
      <c r="X15" s="63" t="s">
        <v>294</v>
      </c>
      <c r="Z15" s="76" t="s">
        <v>293</v>
      </c>
      <c r="AA15" s="121">
        <v>3.769999999999996</v>
      </c>
      <c r="AB15" s="121">
        <v>5.5300000000000011</v>
      </c>
      <c r="AC15" s="290">
        <v>4.4800000000000004</v>
      </c>
      <c r="AD15" s="63" t="s">
        <v>294</v>
      </c>
    </row>
    <row r="16" spans="1:30" ht="43.5" customHeight="1">
      <c r="B16" s="76" t="s">
        <v>295</v>
      </c>
      <c r="C16" s="121">
        <f t="shared" si="0"/>
        <v>0.93999999999999773</v>
      </c>
      <c r="D16" s="121">
        <f t="shared" si="0"/>
        <v>1.1500000000000057</v>
      </c>
      <c r="E16" s="136">
        <f t="shared" si="0"/>
        <v>1.0100000000000051</v>
      </c>
      <c r="F16" s="90" t="s">
        <v>296</v>
      </c>
      <c r="H16" s="76" t="s">
        <v>295</v>
      </c>
      <c r="I16" s="142">
        <v>2.3100000000000009E-2</v>
      </c>
      <c r="J16" s="142">
        <v>1.4499999999999957E-2</v>
      </c>
      <c r="K16" s="143">
        <v>1.8299999999999983E-2</v>
      </c>
      <c r="L16" s="90" t="s">
        <v>296</v>
      </c>
      <c r="N16" s="76" t="s">
        <v>297</v>
      </c>
      <c r="O16" s="150">
        <v>1.0699999999999932</v>
      </c>
      <c r="P16" s="150">
        <v>2.1400000000000006</v>
      </c>
      <c r="Q16" s="151">
        <v>1.5300000000000011</v>
      </c>
      <c r="R16" s="90" t="s">
        <v>296</v>
      </c>
      <c r="T16" s="76" t="s">
        <v>295</v>
      </c>
      <c r="U16" s="122">
        <v>1.1800000000000068</v>
      </c>
      <c r="V16" s="122">
        <v>2.7099999999999937</v>
      </c>
      <c r="W16" s="291">
        <v>1.8199999999999932</v>
      </c>
      <c r="X16" s="90" t="s">
        <v>296</v>
      </c>
      <c r="Z16" s="76" t="s">
        <v>297</v>
      </c>
      <c r="AA16" s="121">
        <v>3.4500000000000028</v>
      </c>
      <c r="AB16" s="121">
        <v>5.6599999999999966</v>
      </c>
      <c r="AC16" s="290">
        <v>4.3299999999999983</v>
      </c>
      <c r="AD16" s="90" t="s">
        <v>296</v>
      </c>
    </row>
    <row r="17" spans="2:30" ht="43.5" customHeight="1" thickBot="1">
      <c r="B17" s="88" t="s">
        <v>298</v>
      </c>
      <c r="C17" s="137">
        <f t="shared" si="0"/>
        <v>6.0400000000000063</v>
      </c>
      <c r="D17" s="137">
        <f t="shared" si="0"/>
        <v>18.370000000000005</v>
      </c>
      <c r="E17" s="138">
        <f>100-E12</f>
        <v>11.069999999999993</v>
      </c>
      <c r="F17" s="124" t="s">
        <v>299</v>
      </c>
      <c r="H17" s="88" t="s">
        <v>298</v>
      </c>
      <c r="I17" s="144">
        <v>0.18469999999999998</v>
      </c>
      <c r="J17" s="144">
        <v>8.0699999999999994E-2</v>
      </c>
      <c r="K17" s="145">
        <v>0.12749999999999995</v>
      </c>
      <c r="L17" s="124" t="s">
        <v>299</v>
      </c>
      <c r="N17" s="88" t="s">
        <v>298</v>
      </c>
      <c r="O17" s="152">
        <v>8.4200000000000017</v>
      </c>
      <c r="P17" s="152">
        <v>19.579999999999998</v>
      </c>
      <c r="Q17" s="153">
        <v>12.540000000000006</v>
      </c>
      <c r="R17" s="124" t="s">
        <v>299</v>
      </c>
      <c r="T17" s="88" t="s">
        <v>298</v>
      </c>
      <c r="U17" s="137">
        <v>7.4200000000000017</v>
      </c>
      <c r="V17" s="123">
        <v>22.72</v>
      </c>
      <c r="W17" s="293">
        <v>14.069999999999993</v>
      </c>
      <c r="X17" s="124" t="s">
        <v>299</v>
      </c>
      <c r="Z17" s="88" t="s">
        <v>298</v>
      </c>
      <c r="AA17" s="137">
        <v>8.980000000000004</v>
      </c>
      <c r="AB17" s="123">
        <v>27.400000000000006</v>
      </c>
      <c r="AC17" s="292">
        <v>16.11</v>
      </c>
      <c r="AD17" s="124" t="s">
        <v>299</v>
      </c>
    </row>
    <row r="18" spans="2:30" ht="25" customHeight="1">
      <c r="B18" s="78" t="s">
        <v>154</v>
      </c>
      <c r="C18" s="78"/>
      <c r="D18" s="78"/>
      <c r="E18" s="78"/>
      <c r="F18" s="81" t="s">
        <v>155</v>
      </c>
      <c r="H18" s="78" t="s">
        <v>154</v>
      </c>
      <c r="I18" s="78"/>
      <c r="J18" s="78"/>
      <c r="K18" s="78"/>
      <c r="L18" s="81" t="s">
        <v>155</v>
      </c>
      <c r="N18" s="78" t="s">
        <v>154</v>
      </c>
      <c r="O18" s="78"/>
      <c r="P18" s="78"/>
      <c r="Q18" s="78"/>
      <c r="R18" s="81" t="s">
        <v>155</v>
      </c>
      <c r="T18" s="78" t="s">
        <v>154</v>
      </c>
      <c r="U18" s="78"/>
      <c r="V18" s="64"/>
      <c r="W18" s="64"/>
      <c r="X18" s="81" t="s">
        <v>155</v>
      </c>
      <c r="Z18" s="78" t="s">
        <v>154</v>
      </c>
      <c r="AA18" s="78"/>
      <c r="AB18" s="78"/>
      <c r="AC18" s="78"/>
      <c r="AD18" s="81" t="s">
        <v>155</v>
      </c>
    </row>
    <row r="19" spans="2:30" ht="25" customHeight="1">
      <c r="B19" s="139"/>
      <c r="C19" s="40"/>
      <c r="D19" s="40"/>
      <c r="E19" s="40"/>
      <c r="F19" s="81"/>
      <c r="T19" s="139" t="s">
        <v>300</v>
      </c>
      <c r="U19" s="40"/>
      <c r="V19" s="40"/>
      <c r="W19" s="40"/>
      <c r="X19" s="81" t="s">
        <v>301</v>
      </c>
    </row>
    <row r="20" spans="2:30" ht="25" customHeight="1">
      <c r="B20" s="41"/>
      <c r="C20" s="41"/>
      <c r="D20" s="41"/>
      <c r="E20" s="41"/>
      <c r="F20" s="44"/>
    </row>
    <row r="21" spans="2:30" ht="25" customHeight="1">
      <c r="B21" s="45"/>
      <c r="C21" s="45"/>
      <c r="D21" s="45"/>
      <c r="E21" s="45"/>
      <c r="F21" s="45"/>
    </row>
  </sheetData>
  <mergeCells count="25">
    <mergeCell ref="T2:X2"/>
    <mergeCell ref="T3:X3"/>
    <mergeCell ref="T4:T6"/>
    <mergeCell ref="U4:W4"/>
    <mergeCell ref="X4:X6"/>
    <mergeCell ref="B2:F2"/>
    <mergeCell ref="B3:F3"/>
    <mergeCell ref="B4:B6"/>
    <mergeCell ref="C4:E4"/>
    <mergeCell ref="F4:F6"/>
    <mergeCell ref="N2:R2"/>
    <mergeCell ref="N3:R3"/>
    <mergeCell ref="H4:H6"/>
    <mergeCell ref="I4:K4"/>
    <mergeCell ref="L4:L6"/>
    <mergeCell ref="H2:L2"/>
    <mergeCell ref="H3:L3"/>
    <mergeCell ref="O4:Q4"/>
    <mergeCell ref="R4:R6"/>
    <mergeCell ref="N4:N6"/>
    <mergeCell ref="Z2:AD2"/>
    <mergeCell ref="Z3:AD3"/>
    <mergeCell ref="AA4:AC4"/>
    <mergeCell ref="Z4:Z6"/>
    <mergeCell ref="AD4:AD6"/>
  </mergeCells>
  <pageMargins left="0.7" right="0.7" top="0.75" bottom="0.75" header="0.3" footer="0.3"/>
  <pageSetup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E2F8D-61DB-4F50-BC94-99C1A8203730}">
  <dimension ref="B1:AI16"/>
  <sheetViews>
    <sheetView showGridLines="0" rightToLeft="1" zoomScale="115" zoomScaleNormal="115" zoomScaleSheetLayoutView="108" workbookViewId="0">
      <selection activeCell="C5" sqref="C5:D5"/>
    </sheetView>
  </sheetViews>
  <sheetFormatPr defaultColWidth="9" defaultRowHeight="25" customHeight="1"/>
  <cols>
    <col min="1" max="1" width="15.7265625" style="98" customWidth="1"/>
    <col min="2" max="2" width="16.90625" style="98" customWidth="1"/>
    <col min="3" max="6" width="7.36328125" style="98" customWidth="1"/>
    <col min="7" max="7" width="16.90625" style="98" customWidth="1"/>
    <col min="8" max="8" width="8.6328125" style="20" customWidth="1"/>
    <col min="9" max="9" width="16.90625" style="98" customWidth="1"/>
    <col min="10" max="13" width="7.36328125" style="98" customWidth="1"/>
    <col min="14" max="14" width="16.90625" style="98" customWidth="1"/>
    <col min="15" max="15" width="8.6328125" style="98" customWidth="1"/>
    <col min="16" max="16" width="16.90625" style="98" customWidth="1"/>
    <col min="17" max="20" width="7.36328125" style="98" customWidth="1"/>
    <col min="21" max="21" width="16.90625" style="98" customWidth="1"/>
    <col min="22" max="22" width="8.6328125" style="98" customWidth="1"/>
    <col min="23" max="23" width="15.453125" style="98" customWidth="1"/>
    <col min="24" max="27" width="7.36328125" style="98" customWidth="1"/>
    <col min="28" max="28" width="16.90625" style="98" customWidth="1"/>
    <col min="29" max="29" width="8.6328125" style="98" customWidth="1"/>
    <col min="30" max="30" width="16.90625" style="98" customWidth="1"/>
    <col min="31" max="34" width="7.36328125" style="98" customWidth="1"/>
    <col min="35" max="35" width="16.90625" style="98" customWidth="1"/>
    <col min="36" max="16384" width="9" style="98"/>
  </cols>
  <sheetData>
    <row r="1" spans="2:35" ht="50.15" customHeight="1">
      <c r="B1" s="477"/>
      <c r="C1" s="477"/>
      <c r="D1" s="477"/>
      <c r="E1" s="477"/>
      <c r="F1" s="477"/>
      <c r="G1" s="477"/>
      <c r="I1" s="481"/>
      <c r="J1" s="481"/>
      <c r="K1" s="481"/>
      <c r="L1" s="481"/>
      <c r="M1" s="481"/>
      <c r="N1" s="481"/>
      <c r="P1" s="481"/>
      <c r="Q1" s="481"/>
      <c r="R1" s="481"/>
      <c r="S1" s="481"/>
      <c r="T1" s="481"/>
      <c r="U1" s="481"/>
      <c r="W1" s="477"/>
      <c r="X1" s="477"/>
      <c r="Y1" s="477"/>
      <c r="Z1" s="477"/>
      <c r="AA1" s="477"/>
      <c r="AB1" s="477"/>
      <c r="AD1" s="477"/>
      <c r="AE1" s="477"/>
      <c r="AF1" s="477"/>
      <c r="AG1" s="477"/>
      <c r="AH1" s="477"/>
      <c r="AI1" s="477"/>
    </row>
    <row r="2" spans="2:35" ht="30" customHeight="1">
      <c r="B2" s="478" t="s">
        <v>471</v>
      </c>
      <c r="C2" s="478"/>
      <c r="D2" s="478"/>
      <c r="E2" s="478"/>
      <c r="F2" s="478"/>
      <c r="G2" s="478"/>
      <c r="I2" s="388" t="s">
        <v>525</v>
      </c>
      <c r="J2" s="388"/>
      <c r="K2" s="388"/>
      <c r="L2" s="388"/>
      <c r="M2" s="388"/>
      <c r="N2" s="388"/>
      <c r="P2" s="388" t="s">
        <v>526</v>
      </c>
      <c r="Q2" s="388"/>
      <c r="R2" s="388"/>
      <c r="S2" s="388"/>
      <c r="T2" s="388"/>
      <c r="U2" s="388"/>
      <c r="W2" s="392" t="s">
        <v>472</v>
      </c>
      <c r="X2" s="392"/>
      <c r="Y2" s="392"/>
      <c r="Z2" s="392"/>
      <c r="AA2" s="392"/>
      <c r="AB2" s="392"/>
      <c r="AD2" s="392" t="s">
        <v>587</v>
      </c>
      <c r="AE2" s="392"/>
      <c r="AF2" s="392"/>
      <c r="AG2" s="392"/>
      <c r="AH2" s="392"/>
      <c r="AI2" s="392"/>
    </row>
    <row r="3" spans="2:35" ht="30" customHeight="1">
      <c r="B3" s="393" t="s">
        <v>473</v>
      </c>
      <c r="C3" s="393"/>
      <c r="D3" s="393"/>
      <c r="E3" s="393"/>
      <c r="F3" s="393"/>
      <c r="G3" s="393"/>
      <c r="I3" s="389" t="s">
        <v>588</v>
      </c>
      <c r="J3" s="389"/>
      <c r="K3" s="389"/>
      <c r="L3" s="389"/>
      <c r="M3" s="389"/>
      <c r="N3" s="389"/>
      <c r="P3" s="389" t="s">
        <v>474</v>
      </c>
      <c r="Q3" s="389"/>
      <c r="R3" s="389"/>
      <c r="S3" s="389"/>
      <c r="T3" s="389"/>
      <c r="U3" s="389"/>
      <c r="W3" s="393" t="s">
        <v>589</v>
      </c>
      <c r="X3" s="393"/>
      <c r="Y3" s="393"/>
      <c r="Z3" s="393"/>
      <c r="AA3" s="393"/>
      <c r="AB3" s="393"/>
      <c r="AD3" s="393" t="s">
        <v>590</v>
      </c>
      <c r="AE3" s="393"/>
      <c r="AF3" s="393"/>
      <c r="AG3" s="393"/>
      <c r="AH3" s="393"/>
      <c r="AI3" s="393"/>
    </row>
    <row r="4" spans="2:35" ht="25" customHeight="1">
      <c r="B4" s="294" t="s">
        <v>323</v>
      </c>
      <c r="C4" s="298" t="s">
        <v>202</v>
      </c>
      <c r="D4" s="298" t="s">
        <v>157</v>
      </c>
      <c r="E4" s="298" t="s">
        <v>303</v>
      </c>
      <c r="F4" s="479" t="s">
        <v>324</v>
      </c>
      <c r="G4" s="299" t="s">
        <v>325</v>
      </c>
      <c r="I4" s="294" t="s">
        <v>326</v>
      </c>
      <c r="J4" s="100" t="s">
        <v>202</v>
      </c>
      <c r="K4" s="100" t="s">
        <v>157</v>
      </c>
      <c r="L4" s="100" t="s">
        <v>303</v>
      </c>
      <c r="M4" s="443" t="s">
        <v>324</v>
      </c>
      <c r="N4" s="295" t="s">
        <v>198</v>
      </c>
      <c r="P4" s="108" t="s">
        <v>326</v>
      </c>
      <c r="Q4" s="100" t="s">
        <v>202</v>
      </c>
      <c r="R4" s="100" t="s">
        <v>157</v>
      </c>
      <c r="S4" s="100" t="s">
        <v>303</v>
      </c>
      <c r="T4" s="390" t="s">
        <v>324</v>
      </c>
      <c r="U4" s="109" t="s">
        <v>198</v>
      </c>
      <c r="W4" s="294" t="s">
        <v>323</v>
      </c>
      <c r="X4" s="298" t="s">
        <v>202</v>
      </c>
      <c r="Y4" s="298" t="s">
        <v>157</v>
      </c>
      <c r="Z4" s="298" t="s">
        <v>303</v>
      </c>
      <c r="AA4" s="479" t="s">
        <v>324</v>
      </c>
      <c r="AB4" s="295" t="s">
        <v>198</v>
      </c>
      <c r="AD4" s="483" t="s">
        <v>328</v>
      </c>
      <c r="AE4" s="49" t="s">
        <v>202</v>
      </c>
      <c r="AF4" s="49" t="s">
        <v>157</v>
      </c>
      <c r="AG4" s="49" t="s">
        <v>135</v>
      </c>
      <c r="AH4" s="479" t="s">
        <v>324</v>
      </c>
      <c r="AI4" s="485" t="s">
        <v>327</v>
      </c>
    </row>
    <row r="5" spans="2:35" ht="25" customHeight="1">
      <c r="B5" s="300" t="s">
        <v>305</v>
      </c>
      <c r="C5" s="39" t="s">
        <v>203</v>
      </c>
      <c r="D5" s="21" t="s">
        <v>204</v>
      </c>
      <c r="E5" s="21" t="s">
        <v>140</v>
      </c>
      <c r="F5" s="480"/>
      <c r="G5" s="301" t="s">
        <v>306</v>
      </c>
      <c r="I5" s="300" t="s">
        <v>305</v>
      </c>
      <c r="J5" s="39" t="s">
        <v>203</v>
      </c>
      <c r="K5" s="21" t="s">
        <v>204</v>
      </c>
      <c r="L5" s="21" t="s">
        <v>140</v>
      </c>
      <c r="M5" s="480"/>
      <c r="N5" s="331" t="s">
        <v>306</v>
      </c>
      <c r="P5" s="110" t="s">
        <v>305</v>
      </c>
      <c r="Q5" s="39" t="s">
        <v>203</v>
      </c>
      <c r="R5" s="21" t="s">
        <v>204</v>
      </c>
      <c r="S5" s="21" t="s">
        <v>140</v>
      </c>
      <c r="T5" s="482"/>
      <c r="U5" s="111" t="s">
        <v>306</v>
      </c>
      <c r="W5" s="300" t="s">
        <v>305</v>
      </c>
      <c r="X5" s="39" t="s">
        <v>203</v>
      </c>
      <c r="Y5" s="21" t="s">
        <v>204</v>
      </c>
      <c r="Z5" s="21" t="s">
        <v>140</v>
      </c>
      <c r="AA5" s="480"/>
      <c r="AB5" s="331" t="s">
        <v>306</v>
      </c>
      <c r="AD5" s="484"/>
      <c r="AE5" s="39" t="s">
        <v>203</v>
      </c>
      <c r="AF5" s="21" t="s">
        <v>204</v>
      </c>
      <c r="AG5" s="21" t="s">
        <v>140</v>
      </c>
      <c r="AH5" s="480"/>
      <c r="AI5" s="486"/>
    </row>
    <row r="6" spans="2:35" ht="25" customHeight="1">
      <c r="B6" s="22" t="s">
        <v>307</v>
      </c>
      <c r="C6" s="302">
        <v>1902</v>
      </c>
      <c r="D6" s="302">
        <v>960</v>
      </c>
      <c r="E6" s="303">
        <f>SUM(C6:D6)</f>
        <v>2862</v>
      </c>
      <c r="F6" s="304">
        <f>E6/$E$13</f>
        <v>0.46536585365853661</v>
      </c>
      <c r="G6" s="24" t="s">
        <v>308</v>
      </c>
      <c r="I6" s="22" t="s">
        <v>307</v>
      </c>
      <c r="J6" s="112">
        <v>1740</v>
      </c>
      <c r="K6" s="112">
        <v>910</v>
      </c>
      <c r="L6" s="113">
        <v>2650</v>
      </c>
      <c r="M6" s="114">
        <v>0.4606292369198679</v>
      </c>
      <c r="N6" s="24" t="s">
        <v>308</v>
      </c>
      <c r="P6" s="22" t="s">
        <v>307</v>
      </c>
      <c r="Q6" s="112">
        <v>1644</v>
      </c>
      <c r="R6" s="112">
        <v>858</v>
      </c>
      <c r="S6" s="113">
        <v>2502</v>
      </c>
      <c r="T6" s="114">
        <v>0.47261050245561015</v>
      </c>
      <c r="U6" s="24" t="s">
        <v>308</v>
      </c>
      <c r="W6" s="22" t="s">
        <v>307</v>
      </c>
      <c r="X6" s="347">
        <v>1904</v>
      </c>
      <c r="Y6" s="347">
        <v>997</v>
      </c>
      <c r="Z6" s="347">
        <v>2901</v>
      </c>
      <c r="AA6" s="348">
        <v>0.50233766233766231</v>
      </c>
      <c r="AB6" s="24" t="s">
        <v>308</v>
      </c>
      <c r="AD6" s="22" t="s">
        <v>307</v>
      </c>
      <c r="AE6" s="347">
        <v>1229</v>
      </c>
      <c r="AF6" s="347">
        <v>654</v>
      </c>
      <c r="AG6" s="347">
        <v>1883</v>
      </c>
      <c r="AH6" s="348">
        <v>0.4010649627263046</v>
      </c>
      <c r="AI6" s="24" t="s">
        <v>308</v>
      </c>
    </row>
    <row r="7" spans="2:35" ht="25" customHeight="1">
      <c r="B7" s="22" t="s">
        <v>309</v>
      </c>
      <c r="C7" s="302">
        <v>837</v>
      </c>
      <c r="D7" s="302">
        <v>405</v>
      </c>
      <c r="E7" s="303">
        <f t="shared" ref="E7:E12" si="0">SUM(C7:D7)</f>
        <v>1242</v>
      </c>
      <c r="F7" s="304">
        <f t="shared" ref="F7:F12" si="1">E7/$E$13</f>
        <v>0.20195121951219513</v>
      </c>
      <c r="G7" s="24" t="s">
        <v>310</v>
      </c>
      <c r="I7" s="22" t="s">
        <v>309</v>
      </c>
      <c r="J7" s="112">
        <v>805</v>
      </c>
      <c r="K7" s="112">
        <v>411</v>
      </c>
      <c r="L7" s="113">
        <v>1216</v>
      </c>
      <c r="M7" s="114">
        <v>0.21136798192247522</v>
      </c>
      <c r="N7" s="24" t="s">
        <v>310</v>
      </c>
      <c r="P7" s="22" t="s">
        <v>309</v>
      </c>
      <c r="Q7" s="112">
        <v>680</v>
      </c>
      <c r="R7" s="112">
        <v>344</v>
      </c>
      <c r="S7" s="113">
        <v>1024</v>
      </c>
      <c r="T7" s="114">
        <v>0.19342652058934642</v>
      </c>
      <c r="U7" s="24" t="s">
        <v>310</v>
      </c>
      <c r="W7" s="22" t="s">
        <v>309</v>
      </c>
      <c r="X7" s="347">
        <v>763</v>
      </c>
      <c r="Y7" s="347">
        <v>379</v>
      </c>
      <c r="Z7" s="347">
        <v>1142</v>
      </c>
      <c r="AA7" s="348">
        <v>0.19774891774891776</v>
      </c>
      <c r="AB7" s="24" t="s">
        <v>310</v>
      </c>
      <c r="AD7" s="22" t="s">
        <v>309</v>
      </c>
      <c r="AE7" s="347">
        <v>741</v>
      </c>
      <c r="AF7" s="347">
        <v>374</v>
      </c>
      <c r="AG7" s="347">
        <v>1115</v>
      </c>
      <c r="AH7" s="348">
        <v>0.23748668796592121</v>
      </c>
      <c r="AI7" s="24" t="s">
        <v>310</v>
      </c>
    </row>
    <row r="8" spans="2:35" ht="25" customHeight="1">
      <c r="B8" s="22" t="s">
        <v>311</v>
      </c>
      <c r="C8" s="302">
        <v>819</v>
      </c>
      <c r="D8" s="302">
        <v>420</v>
      </c>
      <c r="E8" s="303">
        <f t="shared" si="0"/>
        <v>1239</v>
      </c>
      <c r="F8" s="304">
        <f t="shared" si="1"/>
        <v>0.20146341463414635</v>
      </c>
      <c r="G8" s="24" t="s">
        <v>312</v>
      </c>
      <c r="I8" s="22" t="s">
        <v>311</v>
      </c>
      <c r="J8" s="112">
        <v>788</v>
      </c>
      <c r="K8" s="112">
        <v>416</v>
      </c>
      <c r="L8" s="113">
        <v>1204</v>
      </c>
      <c r="M8" s="114">
        <v>0.20928211367981922</v>
      </c>
      <c r="N8" s="24" t="s">
        <v>312</v>
      </c>
      <c r="P8" s="22" t="s">
        <v>311</v>
      </c>
      <c r="Q8" s="112">
        <v>717</v>
      </c>
      <c r="R8" s="112">
        <v>400</v>
      </c>
      <c r="S8" s="113">
        <v>1117</v>
      </c>
      <c r="T8" s="114">
        <v>0.21099357763505855</v>
      </c>
      <c r="U8" s="24" t="s">
        <v>312</v>
      </c>
      <c r="W8" s="22" t="s">
        <v>311</v>
      </c>
      <c r="X8" s="347">
        <v>733</v>
      </c>
      <c r="Y8" s="347">
        <v>361</v>
      </c>
      <c r="Z8" s="347">
        <v>1094</v>
      </c>
      <c r="AA8" s="348">
        <v>0.18943722943722943</v>
      </c>
      <c r="AB8" s="24" t="s">
        <v>312</v>
      </c>
      <c r="AD8" s="22" t="s">
        <v>311</v>
      </c>
      <c r="AE8" s="347">
        <v>715</v>
      </c>
      <c r="AF8" s="347">
        <v>332</v>
      </c>
      <c r="AG8" s="347">
        <v>1047</v>
      </c>
      <c r="AH8" s="348">
        <v>0.22300319488817891</v>
      </c>
      <c r="AI8" s="24" t="s">
        <v>312</v>
      </c>
    </row>
    <row r="9" spans="2:35" ht="25" customHeight="1">
      <c r="B9" s="22" t="s">
        <v>313</v>
      </c>
      <c r="C9" s="302">
        <v>106</v>
      </c>
      <c r="D9" s="302">
        <v>63</v>
      </c>
      <c r="E9" s="303">
        <f t="shared" si="0"/>
        <v>169</v>
      </c>
      <c r="F9" s="304">
        <f t="shared" si="1"/>
        <v>2.7479674796747969E-2</v>
      </c>
      <c r="G9" s="24" t="s">
        <v>314</v>
      </c>
      <c r="I9" s="22" t="s">
        <v>313</v>
      </c>
      <c r="J9" s="112">
        <v>82</v>
      </c>
      <c r="K9" s="112">
        <v>48</v>
      </c>
      <c r="L9" s="113">
        <v>130</v>
      </c>
      <c r="M9" s="114">
        <v>2.2596905962106728E-2</v>
      </c>
      <c r="N9" s="24" t="s">
        <v>314</v>
      </c>
      <c r="P9" s="22" t="s">
        <v>313</v>
      </c>
      <c r="Q9" s="112">
        <v>101</v>
      </c>
      <c r="R9" s="112">
        <v>62</v>
      </c>
      <c r="S9" s="113">
        <v>163</v>
      </c>
      <c r="T9" s="114">
        <v>3.078957310162448E-2</v>
      </c>
      <c r="U9" s="24" t="s">
        <v>314</v>
      </c>
      <c r="W9" s="22" t="s">
        <v>313</v>
      </c>
      <c r="X9" s="347">
        <v>108</v>
      </c>
      <c r="Y9" s="347">
        <v>71</v>
      </c>
      <c r="Z9" s="347">
        <v>179</v>
      </c>
      <c r="AA9" s="348">
        <v>3.0995670995670997E-2</v>
      </c>
      <c r="AB9" s="24" t="s">
        <v>314</v>
      </c>
      <c r="AD9" s="22" t="s">
        <v>313</v>
      </c>
      <c r="AE9" s="347">
        <v>109</v>
      </c>
      <c r="AF9" s="347">
        <v>75</v>
      </c>
      <c r="AG9" s="347">
        <v>184</v>
      </c>
      <c r="AH9" s="348">
        <v>3.9190628328008521E-2</v>
      </c>
      <c r="AI9" s="24" t="s">
        <v>314</v>
      </c>
    </row>
    <row r="10" spans="2:35" ht="25" customHeight="1">
      <c r="B10" s="22" t="s">
        <v>315</v>
      </c>
      <c r="C10" s="302">
        <v>64</v>
      </c>
      <c r="D10" s="302">
        <v>20</v>
      </c>
      <c r="E10" s="303">
        <f t="shared" si="0"/>
        <v>84</v>
      </c>
      <c r="F10" s="304">
        <f t="shared" si="1"/>
        <v>1.3658536585365854E-2</v>
      </c>
      <c r="G10" s="24" t="s">
        <v>316</v>
      </c>
      <c r="I10" s="22" t="s">
        <v>315</v>
      </c>
      <c r="J10" s="112">
        <v>76</v>
      </c>
      <c r="K10" s="112">
        <v>27</v>
      </c>
      <c r="L10" s="113">
        <v>103</v>
      </c>
      <c r="M10" s="114">
        <v>1.7903702416130714E-2</v>
      </c>
      <c r="N10" s="24" t="s">
        <v>316</v>
      </c>
      <c r="P10" s="22" t="s">
        <v>315</v>
      </c>
      <c r="Q10" s="112">
        <v>62</v>
      </c>
      <c r="R10" s="112">
        <v>19</v>
      </c>
      <c r="S10" s="113">
        <v>81</v>
      </c>
      <c r="T10" s="114">
        <v>1.5300340007555724E-2</v>
      </c>
      <c r="U10" s="24" t="s">
        <v>316</v>
      </c>
      <c r="W10" s="22" t="s">
        <v>315</v>
      </c>
      <c r="X10" s="347">
        <v>60</v>
      </c>
      <c r="Y10" s="347">
        <v>19</v>
      </c>
      <c r="Z10" s="347">
        <v>79</v>
      </c>
      <c r="AA10" s="348">
        <v>1.3679653679653681E-2</v>
      </c>
      <c r="AB10" s="24" t="s">
        <v>316</v>
      </c>
      <c r="AD10" s="22" t="s">
        <v>315</v>
      </c>
      <c r="AE10" s="347">
        <v>50</v>
      </c>
      <c r="AF10" s="347">
        <v>14</v>
      </c>
      <c r="AG10" s="347">
        <v>64</v>
      </c>
      <c r="AH10" s="348">
        <v>1.3631522896698615E-2</v>
      </c>
      <c r="AI10" s="24" t="s">
        <v>316</v>
      </c>
    </row>
    <row r="11" spans="2:35" ht="25" customHeight="1">
      <c r="B11" s="22" t="s">
        <v>317</v>
      </c>
      <c r="C11" s="302">
        <v>223</v>
      </c>
      <c r="D11" s="302">
        <v>84</v>
      </c>
      <c r="E11" s="303">
        <f t="shared" si="0"/>
        <v>307</v>
      </c>
      <c r="F11" s="304">
        <f t="shared" si="1"/>
        <v>4.991869918699187E-2</v>
      </c>
      <c r="G11" s="24" t="s">
        <v>318</v>
      </c>
      <c r="I11" s="22" t="s">
        <v>317</v>
      </c>
      <c r="J11" s="112">
        <v>166</v>
      </c>
      <c r="K11" s="112">
        <v>75</v>
      </c>
      <c r="L11" s="113">
        <v>241</v>
      </c>
      <c r="M11" s="114">
        <v>4.1891187206674778E-2</v>
      </c>
      <c r="N11" s="24" t="s">
        <v>318</v>
      </c>
      <c r="P11" s="22" t="s">
        <v>317</v>
      </c>
      <c r="Q11" s="112">
        <v>157</v>
      </c>
      <c r="R11" s="112">
        <v>66</v>
      </c>
      <c r="S11" s="113">
        <v>223</v>
      </c>
      <c r="T11" s="114">
        <v>4.2123158292406496E-2</v>
      </c>
      <c r="U11" s="24" t="s">
        <v>318</v>
      </c>
      <c r="W11" s="22" t="s">
        <v>317</v>
      </c>
      <c r="X11" s="347">
        <v>128</v>
      </c>
      <c r="Y11" s="347">
        <v>60</v>
      </c>
      <c r="Z11" s="347">
        <v>188</v>
      </c>
      <c r="AA11" s="348">
        <v>3.2554112554112558E-2</v>
      </c>
      <c r="AB11" s="24" t="s">
        <v>318</v>
      </c>
      <c r="AD11" s="22" t="s">
        <v>317</v>
      </c>
      <c r="AE11" s="347">
        <v>151</v>
      </c>
      <c r="AF11" s="347">
        <v>80</v>
      </c>
      <c r="AG11" s="347">
        <v>231</v>
      </c>
      <c r="AH11" s="348">
        <v>4.9201277955271565E-2</v>
      </c>
      <c r="AI11" s="24" t="s">
        <v>318</v>
      </c>
    </row>
    <row r="12" spans="2:35" ht="25" customHeight="1">
      <c r="B12" s="22" t="s">
        <v>319</v>
      </c>
      <c r="C12" s="302">
        <v>154</v>
      </c>
      <c r="D12" s="302">
        <v>93</v>
      </c>
      <c r="E12" s="303">
        <f t="shared" si="0"/>
        <v>247</v>
      </c>
      <c r="F12" s="304">
        <f t="shared" si="1"/>
        <v>4.0162601626016259E-2</v>
      </c>
      <c r="G12" s="24" t="s">
        <v>320</v>
      </c>
      <c r="I12" s="22" t="s">
        <v>319</v>
      </c>
      <c r="J12" s="112">
        <v>130</v>
      </c>
      <c r="K12" s="112">
        <v>79</v>
      </c>
      <c r="L12" s="113">
        <v>209</v>
      </c>
      <c r="M12" s="114">
        <v>3.6328871892925434E-2</v>
      </c>
      <c r="N12" s="24" t="s">
        <v>320</v>
      </c>
      <c r="P12" s="22" t="s">
        <v>319</v>
      </c>
      <c r="Q12" s="112">
        <v>107</v>
      </c>
      <c r="R12" s="112">
        <v>77</v>
      </c>
      <c r="S12" s="113">
        <v>184</v>
      </c>
      <c r="T12" s="114">
        <v>3.4756327918398187E-2</v>
      </c>
      <c r="U12" s="24" t="s">
        <v>320</v>
      </c>
      <c r="W12" s="22" t="s">
        <v>319</v>
      </c>
      <c r="X12" s="347">
        <v>116</v>
      </c>
      <c r="Y12" s="347">
        <v>76</v>
      </c>
      <c r="Z12" s="347">
        <v>192</v>
      </c>
      <c r="AA12" s="348">
        <v>3.3246753246753247E-2</v>
      </c>
      <c r="AB12" s="24" t="s">
        <v>320</v>
      </c>
      <c r="AD12" s="22" t="s">
        <v>319</v>
      </c>
      <c r="AE12" s="347">
        <v>106</v>
      </c>
      <c r="AF12" s="347">
        <v>65</v>
      </c>
      <c r="AG12" s="347">
        <v>171</v>
      </c>
      <c r="AH12" s="348">
        <v>3.6421725239616613E-2</v>
      </c>
      <c r="AI12" s="24" t="s">
        <v>320</v>
      </c>
    </row>
    <row r="13" spans="2:35" ht="25" customHeight="1" thickBot="1">
      <c r="B13" s="25" t="s">
        <v>135</v>
      </c>
      <c r="C13" s="305">
        <f>SUM(C6:C12)</f>
        <v>4105</v>
      </c>
      <c r="D13" s="305">
        <f>SUM(D6:D12)</f>
        <v>2045</v>
      </c>
      <c r="E13" s="305">
        <f>SUM(E6:E12)</f>
        <v>6150</v>
      </c>
      <c r="F13" s="306">
        <f>SUM(F6:F12)</f>
        <v>1</v>
      </c>
      <c r="G13" s="27" t="s">
        <v>140</v>
      </c>
      <c r="I13" s="25" t="s">
        <v>135</v>
      </c>
      <c r="J13" s="26">
        <v>3787</v>
      </c>
      <c r="K13" s="26">
        <v>1966</v>
      </c>
      <c r="L13" s="26">
        <v>5753</v>
      </c>
      <c r="M13" s="115">
        <v>0.99999999999999989</v>
      </c>
      <c r="N13" s="27" t="s">
        <v>140</v>
      </c>
      <c r="P13" s="25" t="s">
        <v>135</v>
      </c>
      <c r="Q13" s="26">
        <v>3468</v>
      </c>
      <c r="R13" s="26">
        <v>1826</v>
      </c>
      <c r="S13" s="26">
        <v>5294</v>
      </c>
      <c r="T13" s="115">
        <v>1</v>
      </c>
      <c r="U13" s="27" t="s">
        <v>140</v>
      </c>
      <c r="W13" s="25" t="s">
        <v>135</v>
      </c>
      <c r="X13" s="26">
        <v>3812</v>
      </c>
      <c r="Y13" s="26">
        <v>1963</v>
      </c>
      <c r="Z13" s="26">
        <v>5775</v>
      </c>
      <c r="AA13" s="349">
        <v>1</v>
      </c>
      <c r="AB13" s="27" t="s">
        <v>140</v>
      </c>
      <c r="AD13" s="25" t="s">
        <v>135</v>
      </c>
      <c r="AE13" s="26">
        <v>3101</v>
      </c>
      <c r="AF13" s="26">
        <v>1594</v>
      </c>
      <c r="AG13" s="26">
        <v>4695</v>
      </c>
      <c r="AH13" s="349">
        <v>1</v>
      </c>
      <c r="AI13" s="27" t="s">
        <v>140</v>
      </c>
    </row>
    <row r="14" spans="2:35" ht="25" customHeight="1">
      <c r="B14" s="28" t="s">
        <v>321</v>
      </c>
      <c r="C14" s="116"/>
      <c r="D14" s="116"/>
      <c r="E14" s="116"/>
      <c r="F14" s="117"/>
      <c r="G14" s="29" t="s">
        <v>322</v>
      </c>
      <c r="H14" s="29"/>
      <c r="I14" s="28" t="s">
        <v>321</v>
      </c>
      <c r="J14" s="116"/>
      <c r="K14" s="116"/>
      <c r="L14" s="116"/>
      <c r="M14" s="117"/>
      <c r="N14" s="29" t="s">
        <v>322</v>
      </c>
      <c r="P14" s="28" t="s">
        <v>321</v>
      </c>
      <c r="Q14" s="116"/>
      <c r="R14" s="116"/>
      <c r="S14" s="116"/>
      <c r="T14" s="117"/>
      <c r="U14" s="29" t="s">
        <v>322</v>
      </c>
      <c r="W14" s="28" t="s">
        <v>321</v>
      </c>
      <c r="X14" s="116"/>
      <c r="Y14" s="116"/>
      <c r="Z14" s="116"/>
      <c r="AA14" s="117"/>
      <c r="AB14" s="29" t="s">
        <v>322</v>
      </c>
      <c r="AD14" s="28" t="s">
        <v>321</v>
      </c>
      <c r="AE14" s="116"/>
      <c r="AF14" s="116"/>
      <c r="AG14" s="116"/>
      <c r="AH14" s="117"/>
      <c r="AI14" s="29" t="s">
        <v>322</v>
      </c>
    </row>
    <row r="15" spans="2:35" ht="25" customHeight="1">
      <c r="C15" s="116"/>
      <c r="D15" s="116"/>
      <c r="E15" s="116"/>
    </row>
    <row r="16" spans="2:35" ht="25" customHeight="1">
      <c r="C16" s="116"/>
    </row>
  </sheetData>
  <mergeCells count="22">
    <mergeCell ref="AD1:AI1"/>
    <mergeCell ref="AD2:AI2"/>
    <mergeCell ref="AD3:AI3"/>
    <mergeCell ref="AD4:AD5"/>
    <mergeCell ref="AH4:AH5"/>
    <mergeCell ref="AI4:AI5"/>
    <mergeCell ref="P1:U1"/>
    <mergeCell ref="P2:U2"/>
    <mergeCell ref="P3:U3"/>
    <mergeCell ref="T4:T5"/>
    <mergeCell ref="W1:AB1"/>
    <mergeCell ref="W2:AB2"/>
    <mergeCell ref="W3:AB3"/>
    <mergeCell ref="AA4:AA5"/>
    <mergeCell ref="B1:G1"/>
    <mergeCell ref="B2:G2"/>
    <mergeCell ref="B3:G3"/>
    <mergeCell ref="F4:F5"/>
    <mergeCell ref="I1:N1"/>
    <mergeCell ref="I2:N2"/>
    <mergeCell ref="I3:N3"/>
    <mergeCell ref="M4:M5"/>
  </mergeCells>
  <printOptions horizontalCentered="1"/>
  <pageMargins left="0" right="0" top="0" bottom="0" header="0" footer="0"/>
  <pageSetup paperSize="9" scale="95" orientation="landscape"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5541-A7DF-4715-AF93-F499C1C9632D}">
  <dimension ref="B1:AD12"/>
  <sheetViews>
    <sheetView showGridLines="0" rightToLeft="1" zoomScale="115" zoomScaleNormal="115" zoomScaleSheetLayoutView="100" workbookViewId="0">
      <selection activeCell="C5" sqref="C5:D5"/>
    </sheetView>
  </sheetViews>
  <sheetFormatPr defaultColWidth="9" defaultRowHeight="25" customHeight="1"/>
  <cols>
    <col min="1" max="1" width="15.7265625" style="7" customWidth="1"/>
    <col min="2" max="2" width="22.08984375" style="7" customWidth="1"/>
    <col min="3" max="5" width="10.7265625" style="7" customWidth="1"/>
    <col min="6" max="6" width="22.08984375" style="7" customWidth="1"/>
    <col min="7" max="7" width="5.1796875" style="20" customWidth="1"/>
    <col min="8" max="8" width="22.08984375" style="7" customWidth="1"/>
    <col min="9" max="11" width="9" style="7"/>
    <col min="12" max="12" width="22.08984375" style="7" customWidth="1"/>
    <col min="13" max="13" width="9" style="7"/>
    <col min="14" max="14" width="22.08984375" style="7" customWidth="1"/>
    <col min="15" max="17" width="9" style="7"/>
    <col min="18" max="18" width="22.08984375" style="7" customWidth="1"/>
    <col min="19" max="19" width="9" style="7"/>
    <col min="20" max="20" width="22.08984375" style="7" customWidth="1"/>
    <col min="21" max="23" width="9" style="7"/>
    <col min="24" max="24" width="22.08984375" style="7" customWidth="1"/>
    <col min="25" max="25" width="9" style="7"/>
    <col min="26" max="26" width="22.08984375" style="7" customWidth="1"/>
    <col min="27" max="29" width="9" style="7"/>
    <col min="30" max="30" width="22.08984375" style="7" customWidth="1"/>
    <col min="31" max="16384" width="9" style="7"/>
  </cols>
  <sheetData>
    <row r="1" spans="2:30" ht="50.15" customHeight="1">
      <c r="B1" s="477"/>
      <c r="C1" s="477"/>
      <c r="D1" s="477"/>
      <c r="E1" s="477"/>
      <c r="F1" s="477"/>
      <c r="H1" s="481"/>
      <c r="I1" s="481"/>
      <c r="J1" s="481"/>
      <c r="K1" s="481"/>
      <c r="L1" s="481"/>
      <c r="N1" s="481"/>
      <c r="O1" s="481"/>
      <c r="P1" s="481"/>
      <c r="Q1" s="481"/>
      <c r="R1" s="481"/>
      <c r="T1" s="477"/>
      <c r="U1" s="477"/>
      <c r="V1" s="477"/>
      <c r="W1" s="477"/>
      <c r="X1" s="477"/>
      <c r="Z1" s="477"/>
      <c r="AA1" s="477"/>
      <c r="AB1" s="477"/>
      <c r="AC1" s="477"/>
      <c r="AD1" s="477"/>
    </row>
    <row r="2" spans="2:30" ht="30" customHeight="1">
      <c r="B2" s="478" t="s">
        <v>5</v>
      </c>
      <c r="C2" s="478"/>
      <c r="D2" s="478"/>
      <c r="E2" s="478"/>
      <c r="F2" s="478"/>
      <c r="H2" s="388" t="s">
        <v>523</v>
      </c>
      <c r="I2" s="388"/>
      <c r="J2" s="388"/>
      <c r="K2" s="388"/>
      <c r="L2" s="388"/>
      <c r="N2" s="388" t="s">
        <v>524</v>
      </c>
      <c r="O2" s="388"/>
      <c r="P2" s="388"/>
      <c r="Q2" s="388"/>
      <c r="R2" s="388"/>
      <c r="T2" s="392" t="s">
        <v>476</v>
      </c>
      <c r="U2" s="392"/>
      <c r="V2" s="392"/>
      <c r="W2" s="392"/>
      <c r="X2" s="392"/>
      <c r="Z2" s="392" t="s">
        <v>475</v>
      </c>
      <c r="AA2" s="392"/>
      <c r="AB2" s="392"/>
      <c r="AC2" s="392"/>
      <c r="AD2" s="392"/>
    </row>
    <row r="3" spans="2:30" ht="30" customHeight="1">
      <c r="B3" s="487" t="s">
        <v>479</v>
      </c>
      <c r="C3" s="487"/>
      <c r="D3" s="487"/>
      <c r="E3" s="487"/>
      <c r="F3" s="487"/>
      <c r="H3" s="399" t="s">
        <v>477</v>
      </c>
      <c r="I3" s="399"/>
      <c r="J3" s="399"/>
      <c r="K3" s="399"/>
      <c r="L3" s="399"/>
      <c r="N3" s="399" t="s">
        <v>478</v>
      </c>
      <c r="O3" s="399"/>
      <c r="P3" s="399"/>
      <c r="Q3" s="399"/>
      <c r="R3" s="399"/>
      <c r="T3" s="487" t="s">
        <v>591</v>
      </c>
      <c r="U3" s="487"/>
      <c r="V3" s="487"/>
      <c r="W3" s="487"/>
      <c r="X3" s="487"/>
      <c r="Z3" s="487" t="s">
        <v>593</v>
      </c>
      <c r="AA3" s="487"/>
      <c r="AB3" s="487"/>
      <c r="AC3" s="487"/>
      <c r="AD3" s="487"/>
    </row>
    <row r="4" spans="2:30" ht="25" customHeight="1">
      <c r="B4" s="294" t="s">
        <v>196</v>
      </c>
      <c r="C4" s="49" t="s">
        <v>202</v>
      </c>
      <c r="D4" s="49" t="s">
        <v>157</v>
      </c>
      <c r="E4" s="49" t="s">
        <v>303</v>
      </c>
      <c r="F4" s="295" t="s">
        <v>198</v>
      </c>
      <c r="H4" s="294" t="s">
        <v>326</v>
      </c>
      <c r="I4" s="100" t="s">
        <v>202</v>
      </c>
      <c r="J4" s="100" t="s">
        <v>157</v>
      </c>
      <c r="K4" s="100" t="s">
        <v>303</v>
      </c>
      <c r="L4" s="295" t="s">
        <v>198</v>
      </c>
      <c r="N4" s="99" t="s">
        <v>338</v>
      </c>
      <c r="O4" s="127" t="s">
        <v>202</v>
      </c>
      <c r="P4" s="127" t="s">
        <v>157</v>
      </c>
      <c r="Q4" s="127" t="s">
        <v>303</v>
      </c>
      <c r="R4" s="339" t="s">
        <v>198</v>
      </c>
      <c r="T4" s="99" t="s">
        <v>338</v>
      </c>
      <c r="U4" s="298" t="s">
        <v>202</v>
      </c>
      <c r="V4" s="298" t="s">
        <v>157</v>
      </c>
      <c r="W4" s="298" t="s">
        <v>303</v>
      </c>
      <c r="X4" s="339" t="s">
        <v>198</v>
      </c>
      <c r="Z4" s="99" t="s">
        <v>338</v>
      </c>
      <c r="AA4" s="49" t="s">
        <v>202</v>
      </c>
      <c r="AB4" s="49" t="s">
        <v>157</v>
      </c>
      <c r="AC4" s="49" t="s">
        <v>135</v>
      </c>
      <c r="AD4" s="339" t="s">
        <v>198</v>
      </c>
    </row>
    <row r="5" spans="2:30" ht="25" customHeight="1">
      <c r="B5" s="296" t="s">
        <v>302</v>
      </c>
      <c r="C5" s="39" t="s">
        <v>203</v>
      </c>
      <c r="D5" s="21" t="s">
        <v>204</v>
      </c>
      <c r="E5" s="21" t="s">
        <v>140</v>
      </c>
      <c r="F5" s="297" t="s">
        <v>304</v>
      </c>
      <c r="H5" s="300" t="s">
        <v>302</v>
      </c>
      <c r="I5" s="39" t="s">
        <v>203</v>
      </c>
      <c r="J5" s="21" t="s">
        <v>204</v>
      </c>
      <c r="K5" s="21" t="s">
        <v>140</v>
      </c>
      <c r="L5" s="331" t="s">
        <v>304</v>
      </c>
      <c r="N5" s="340" t="s">
        <v>302</v>
      </c>
      <c r="O5" s="39" t="s">
        <v>203</v>
      </c>
      <c r="P5" s="21" t="s">
        <v>204</v>
      </c>
      <c r="Q5" s="21" t="s">
        <v>140</v>
      </c>
      <c r="R5" s="341" t="s">
        <v>304</v>
      </c>
      <c r="T5" s="340" t="s">
        <v>302</v>
      </c>
      <c r="U5" s="39" t="s">
        <v>203</v>
      </c>
      <c r="V5" s="21" t="s">
        <v>204</v>
      </c>
      <c r="W5" s="21" t="s">
        <v>140</v>
      </c>
      <c r="X5" s="341" t="s">
        <v>304</v>
      </c>
      <c r="Z5" s="340" t="s">
        <v>302</v>
      </c>
      <c r="AA5" s="39" t="s">
        <v>203</v>
      </c>
      <c r="AB5" s="21" t="s">
        <v>204</v>
      </c>
      <c r="AC5" s="21" t="s">
        <v>140</v>
      </c>
      <c r="AD5" s="341" t="s">
        <v>304</v>
      </c>
    </row>
    <row r="6" spans="2:30" ht="25" customHeight="1">
      <c r="B6" s="309" t="s">
        <v>329</v>
      </c>
      <c r="C6" s="23">
        <v>650</v>
      </c>
      <c r="D6" s="23">
        <v>330</v>
      </c>
      <c r="E6" s="79">
        <f>SUM(C6:D6)</f>
        <v>980</v>
      </c>
      <c r="F6" s="24" t="s">
        <v>330</v>
      </c>
      <c r="H6" s="22" t="s">
        <v>329</v>
      </c>
      <c r="I6" s="23">
        <v>577</v>
      </c>
      <c r="J6" s="23">
        <v>312</v>
      </c>
      <c r="K6" s="79">
        <f>SUM(I6:J6)</f>
        <v>889</v>
      </c>
      <c r="L6" s="24" t="s">
        <v>330</v>
      </c>
      <c r="N6" s="22" t="s">
        <v>329</v>
      </c>
      <c r="O6" s="23">
        <v>298</v>
      </c>
      <c r="P6" s="23">
        <v>529</v>
      </c>
      <c r="Q6" s="79">
        <f>SUM(O6:P6)</f>
        <v>827</v>
      </c>
      <c r="R6" s="24" t="s">
        <v>330</v>
      </c>
      <c r="T6" s="22" t="s">
        <v>329</v>
      </c>
      <c r="U6" s="23">
        <v>493</v>
      </c>
      <c r="V6" s="23">
        <v>303</v>
      </c>
      <c r="W6" s="23">
        <f>SUM(U6:V6)</f>
        <v>796</v>
      </c>
      <c r="X6" s="24" t="s">
        <v>330</v>
      </c>
      <c r="Z6" s="22" t="s">
        <v>329</v>
      </c>
      <c r="AA6" s="23">
        <v>471</v>
      </c>
      <c r="AB6" s="23">
        <v>297</v>
      </c>
      <c r="AC6" s="23">
        <f>SUM(AA6:AB6)</f>
        <v>768</v>
      </c>
      <c r="AD6" s="24" t="s">
        <v>330</v>
      </c>
    </row>
    <row r="7" spans="2:30" ht="25" customHeight="1">
      <c r="B7" s="309" t="s">
        <v>331</v>
      </c>
      <c r="C7" s="23">
        <v>1884</v>
      </c>
      <c r="D7" s="23">
        <v>1100</v>
      </c>
      <c r="E7" s="79">
        <f>SUM(C7:D7)</f>
        <v>2984</v>
      </c>
      <c r="F7" s="24" t="s">
        <v>332</v>
      </c>
      <c r="H7" s="22" t="s">
        <v>331</v>
      </c>
      <c r="I7" s="23">
        <v>1889</v>
      </c>
      <c r="J7" s="23">
        <v>1090</v>
      </c>
      <c r="K7" s="79">
        <f>SUM(I7:J7)</f>
        <v>2979</v>
      </c>
      <c r="L7" s="24" t="s">
        <v>332</v>
      </c>
      <c r="N7" s="22" t="s">
        <v>331</v>
      </c>
      <c r="O7" s="23">
        <v>1039</v>
      </c>
      <c r="P7" s="23">
        <v>1756</v>
      </c>
      <c r="Q7" s="79">
        <f>SUM(O7:P7)</f>
        <v>2795</v>
      </c>
      <c r="R7" s="24" t="s">
        <v>332</v>
      </c>
      <c r="T7" s="22" t="s">
        <v>331</v>
      </c>
      <c r="U7" s="23">
        <v>1863</v>
      </c>
      <c r="V7" s="23">
        <v>1062</v>
      </c>
      <c r="W7" s="23">
        <f>SUM(U7:V7)</f>
        <v>2925</v>
      </c>
      <c r="X7" s="24" t="s">
        <v>332</v>
      </c>
      <c r="Z7" s="22" t="s">
        <v>331</v>
      </c>
      <c r="AA7" s="23">
        <v>1339</v>
      </c>
      <c r="AB7" s="23">
        <v>722</v>
      </c>
      <c r="AC7" s="23">
        <f>SUM(AA7:AB7)</f>
        <v>2061</v>
      </c>
      <c r="AD7" s="24" t="s">
        <v>332</v>
      </c>
    </row>
    <row r="8" spans="2:30" ht="25" customHeight="1">
      <c r="B8" s="309" t="s">
        <v>335</v>
      </c>
      <c r="C8" s="23">
        <v>641</v>
      </c>
      <c r="D8" s="23">
        <v>297</v>
      </c>
      <c r="E8" s="79">
        <f>SUM(C8:D8)</f>
        <v>938</v>
      </c>
      <c r="F8" s="24" t="s">
        <v>339</v>
      </c>
      <c r="H8" s="22" t="s">
        <v>335</v>
      </c>
      <c r="I8" s="23">
        <v>624</v>
      </c>
      <c r="J8" s="23">
        <v>284</v>
      </c>
      <c r="K8" s="79">
        <f>SUM(I8:J8)</f>
        <v>908</v>
      </c>
      <c r="L8" s="24" t="s">
        <v>339</v>
      </c>
      <c r="N8" s="22" t="s">
        <v>335</v>
      </c>
      <c r="O8" s="23">
        <v>244</v>
      </c>
      <c r="P8" s="23">
        <v>550</v>
      </c>
      <c r="Q8" s="79">
        <f>SUM(O8:P8)</f>
        <v>794</v>
      </c>
      <c r="R8" s="24" t="s">
        <v>339</v>
      </c>
      <c r="T8" s="22" t="s">
        <v>335</v>
      </c>
      <c r="U8" s="23">
        <v>564</v>
      </c>
      <c r="V8" s="23">
        <v>253</v>
      </c>
      <c r="W8" s="23">
        <f>SUM(U8:V8)</f>
        <v>817</v>
      </c>
      <c r="X8" s="24" t="s">
        <v>339</v>
      </c>
      <c r="Z8" s="22" t="s">
        <v>335</v>
      </c>
      <c r="AA8" s="23">
        <v>569</v>
      </c>
      <c r="AB8" s="23">
        <v>259</v>
      </c>
      <c r="AC8" s="23">
        <f>SUM(AA8:AB8)</f>
        <v>828</v>
      </c>
      <c r="AD8" s="24" t="s">
        <v>339</v>
      </c>
    </row>
    <row r="9" spans="2:30" ht="25" customHeight="1">
      <c r="B9" s="309" t="s">
        <v>336</v>
      </c>
      <c r="C9" s="23">
        <v>930</v>
      </c>
      <c r="D9" s="23">
        <v>318</v>
      </c>
      <c r="E9" s="79">
        <f>SUM(C9:D9)</f>
        <v>1248</v>
      </c>
      <c r="F9" s="24" t="s">
        <v>337</v>
      </c>
      <c r="H9" s="22" t="s">
        <v>336</v>
      </c>
      <c r="I9" s="23">
        <v>697</v>
      </c>
      <c r="J9" s="23">
        <v>280</v>
      </c>
      <c r="K9" s="79">
        <f>SUM(I9:J9)</f>
        <v>977</v>
      </c>
      <c r="L9" s="24" t="s">
        <v>337</v>
      </c>
      <c r="N9" s="22" t="s">
        <v>336</v>
      </c>
      <c r="O9" s="23">
        <v>245</v>
      </c>
      <c r="P9" s="23">
        <v>633</v>
      </c>
      <c r="Q9" s="79">
        <f>SUM(O9:P9)</f>
        <v>878</v>
      </c>
      <c r="R9" s="24" t="s">
        <v>337</v>
      </c>
      <c r="T9" s="22" t="s">
        <v>336</v>
      </c>
      <c r="U9" s="23">
        <v>892</v>
      </c>
      <c r="V9" s="23">
        <v>345</v>
      </c>
      <c r="W9" s="23">
        <f>SUM(U9:V9)</f>
        <v>1237</v>
      </c>
      <c r="X9" s="24" t="s">
        <v>337</v>
      </c>
      <c r="Z9" s="22" t="s">
        <v>336</v>
      </c>
      <c r="AA9" s="23">
        <v>722</v>
      </c>
      <c r="AB9" s="23">
        <v>316</v>
      </c>
      <c r="AC9" s="23">
        <f>SUM(AA9:AB9)</f>
        <v>1038</v>
      </c>
      <c r="AD9" s="24" t="s">
        <v>337</v>
      </c>
    </row>
    <row r="10" spans="2:30" ht="25" customHeight="1" thickBot="1">
      <c r="B10" s="25" t="s">
        <v>135</v>
      </c>
      <c r="C10" s="26">
        <f>SUM(C6:C9)</f>
        <v>4105</v>
      </c>
      <c r="D10" s="26">
        <f>SUM(D6:D9)</f>
        <v>2045</v>
      </c>
      <c r="E10" s="26">
        <f>SUM(E6:E9)</f>
        <v>6150</v>
      </c>
      <c r="F10" s="27" t="s">
        <v>140</v>
      </c>
      <c r="H10" s="25" t="s">
        <v>135</v>
      </c>
      <c r="I10" s="26">
        <f>SUM(I6:I9)</f>
        <v>3787</v>
      </c>
      <c r="J10" s="26">
        <f>SUM(J6:J9)</f>
        <v>1966</v>
      </c>
      <c r="K10" s="26">
        <f>SUM(K6:K9)</f>
        <v>5753</v>
      </c>
      <c r="L10" s="27" t="s">
        <v>140</v>
      </c>
      <c r="N10" s="25" t="s">
        <v>135</v>
      </c>
      <c r="O10" s="26">
        <f>SUM(O6:O9)</f>
        <v>1826</v>
      </c>
      <c r="P10" s="26">
        <f>SUM(P6:P9)</f>
        <v>3468</v>
      </c>
      <c r="Q10" s="26">
        <f>SUM(Q6:Q9)</f>
        <v>5294</v>
      </c>
      <c r="R10" s="27" t="s">
        <v>140</v>
      </c>
      <c r="T10" s="25" t="s">
        <v>135</v>
      </c>
      <c r="U10" s="26">
        <f>SUM(U6:U9)</f>
        <v>3812</v>
      </c>
      <c r="V10" s="26">
        <f>SUM(V6:V9)</f>
        <v>1963</v>
      </c>
      <c r="W10" s="26">
        <f>SUM(W6:W9)</f>
        <v>5775</v>
      </c>
      <c r="X10" s="27" t="s">
        <v>140</v>
      </c>
      <c r="Z10" s="25" t="s">
        <v>135</v>
      </c>
      <c r="AA10" s="26">
        <f>SUM(AA6:AA9)</f>
        <v>3101</v>
      </c>
      <c r="AB10" s="26">
        <f>SUM(AB6:AB9)</f>
        <v>1594</v>
      </c>
      <c r="AC10" s="26">
        <f>SUM(AC6:AC9)</f>
        <v>4695</v>
      </c>
      <c r="AD10" s="27" t="s">
        <v>140</v>
      </c>
    </row>
    <row r="11" spans="2:30" ht="25" customHeight="1">
      <c r="B11" s="28" t="s">
        <v>321</v>
      </c>
      <c r="F11" s="29" t="s">
        <v>607</v>
      </c>
      <c r="H11" s="28" t="s">
        <v>321</v>
      </c>
      <c r="L11" s="29" t="s">
        <v>607</v>
      </c>
      <c r="N11" s="28" t="s">
        <v>321</v>
      </c>
      <c r="R11" s="29" t="s">
        <v>607</v>
      </c>
      <c r="T11" s="28" t="s">
        <v>321</v>
      </c>
      <c r="X11" s="29" t="s">
        <v>322</v>
      </c>
      <c r="Z11" s="28" t="s">
        <v>321</v>
      </c>
      <c r="AD11" s="29" t="s">
        <v>322</v>
      </c>
    </row>
    <row r="12" spans="2:30" ht="25" customHeight="1">
      <c r="C12" s="310"/>
      <c r="D12" s="310"/>
      <c r="E12" s="310"/>
    </row>
  </sheetData>
  <mergeCells count="15">
    <mergeCell ref="Z1:AD1"/>
    <mergeCell ref="Z2:AD2"/>
    <mergeCell ref="Z3:AD3"/>
    <mergeCell ref="N1:R1"/>
    <mergeCell ref="N2:R2"/>
    <mergeCell ref="N3:R3"/>
    <mergeCell ref="T1:X1"/>
    <mergeCell ref="T2:X2"/>
    <mergeCell ref="T3:X3"/>
    <mergeCell ref="B1:F1"/>
    <mergeCell ref="B2:F2"/>
    <mergeCell ref="B3:F3"/>
    <mergeCell ref="H1:L1"/>
    <mergeCell ref="H2:L2"/>
    <mergeCell ref="H3:L3"/>
  </mergeCells>
  <printOptions horizontalCentered="1"/>
  <pageMargins left="0" right="0" top="0" bottom="0" header="0" footer="0"/>
  <pageSetup paperSize="9" scale="95" orientation="landscape"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E7AD5-0D10-49E8-B432-3B8900969E56}">
  <dimension ref="B1:AQ17"/>
  <sheetViews>
    <sheetView showGridLines="0" rightToLeft="1" tabSelected="1" topLeftCell="AC1" zoomScale="115" zoomScaleNormal="115" zoomScaleSheetLayoutView="78" workbookViewId="0">
      <selection activeCell="AL5" sqref="AL5:AM5"/>
    </sheetView>
  </sheetViews>
  <sheetFormatPr defaultColWidth="9" defaultRowHeight="25" customHeight="1"/>
  <cols>
    <col min="1" max="1" width="15.7265625" style="30" customWidth="1"/>
    <col min="2" max="2" width="25.6328125" style="30" customWidth="1"/>
    <col min="3" max="6" width="10.7265625" style="30" customWidth="1"/>
    <col min="7" max="7" width="25.6328125" style="30" customWidth="1"/>
    <col min="8" max="8" width="5.1796875" style="20" customWidth="1"/>
    <col min="9" max="9" width="25.6328125" style="30" customWidth="1"/>
    <col min="10" max="14" width="9" style="30"/>
    <col min="15" max="15" width="13.08984375" style="30" customWidth="1"/>
    <col min="16" max="16" width="25.6328125" style="30" customWidth="1"/>
    <col min="17" max="17" width="9" style="30"/>
    <col min="18" max="18" width="25.6328125" style="30" customWidth="1"/>
    <col min="19" max="23" width="9" style="30"/>
    <col min="24" max="24" width="13.08984375" style="30" customWidth="1"/>
    <col min="25" max="25" width="25.6328125" style="30" customWidth="1"/>
    <col min="26" max="26" width="9" style="30"/>
    <col min="27" max="27" width="25.6328125" style="30" customWidth="1"/>
    <col min="28" max="28" width="13.08984375" style="30" customWidth="1"/>
    <col min="29" max="32" width="9" style="30"/>
    <col min="33" max="33" width="13.08984375" style="30" customWidth="1"/>
    <col min="34" max="34" width="25.6328125" style="30" customWidth="1"/>
    <col min="35" max="35" width="9" style="30"/>
    <col min="36" max="36" width="25.6328125" style="30" customWidth="1"/>
    <col min="37" max="37" width="13.08984375" style="30" customWidth="1"/>
    <col min="38" max="41" width="9" style="30"/>
    <col min="42" max="42" width="13.08984375" style="30" customWidth="1"/>
    <col min="43" max="43" width="25.6328125" style="30" customWidth="1"/>
    <col min="44" max="16384" width="9" style="30"/>
  </cols>
  <sheetData>
    <row r="1" spans="2:43" ht="50.15" customHeight="1">
      <c r="B1" s="490"/>
      <c r="C1" s="490"/>
      <c r="D1" s="490"/>
      <c r="E1" s="490"/>
      <c r="F1" s="490"/>
      <c r="G1" s="490"/>
      <c r="I1" s="491"/>
      <c r="J1" s="491"/>
      <c r="K1" s="491"/>
      <c r="L1" s="491"/>
      <c r="M1" s="491"/>
      <c r="N1" s="491"/>
      <c r="O1" s="490"/>
      <c r="P1" s="490"/>
      <c r="R1" s="481"/>
      <c r="S1" s="481"/>
      <c r="T1" s="481"/>
      <c r="U1" s="481"/>
      <c r="V1" s="481"/>
      <c r="W1" s="481"/>
      <c r="X1" s="481"/>
      <c r="Y1" s="481"/>
      <c r="AA1" s="490"/>
      <c r="AB1" s="490"/>
      <c r="AC1" s="490"/>
      <c r="AD1" s="490"/>
      <c r="AE1" s="490"/>
      <c r="AF1" s="490"/>
      <c r="AG1" s="490"/>
      <c r="AH1" s="490"/>
      <c r="AJ1" s="490"/>
      <c r="AK1" s="490"/>
      <c r="AL1" s="490"/>
      <c r="AM1" s="490"/>
      <c r="AN1" s="490"/>
      <c r="AO1" s="490"/>
      <c r="AP1" s="490"/>
      <c r="AQ1" s="490"/>
    </row>
    <row r="2" spans="2:43" ht="30" customHeight="1">
      <c r="B2" s="392" t="s">
        <v>480</v>
      </c>
      <c r="C2" s="392"/>
      <c r="D2" s="392"/>
      <c r="E2" s="392"/>
      <c r="F2" s="392"/>
      <c r="G2" s="392"/>
      <c r="I2" s="388" t="s">
        <v>522</v>
      </c>
      <c r="J2" s="388"/>
      <c r="K2" s="388"/>
      <c r="L2" s="388"/>
      <c r="M2" s="388"/>
      <c r="N2" s="388"/>
      <c r="O2" s="392"/>
      <c r="P2" s="392"/>
      <c r="R2" s="388" t="s">
        <v>521</v>
      </c>
      <c r="S2" s="388"/>
      <c r="T2" s="388"/>
      <c r="U2" s="388"/>
      <c r="V2" s="388"/>
      <c r="W2" s="388"/>
      <c r="X2" s="388"/>
      <c r="Y2" s="388"/>
      <c r="AA2" s="392" t="s">
        <v>483</v>
      </c>
      <c r="AB2" s="392"/>
      <c r="AC2" s="392"/>
      <c r="AD2" s="392"/>
      <c r="AE2" s="392"/>
      <c r="AF2" s="392"/>
      <c r="AG2" s="392"/>
      <c r="AH2" s="392"/>
      <c r="AJ2" s="392" t="s">
        <v>594</v>
      </c>
      <c r="AK2" s="392"/>
      <c r="AL2" s="392"/>
      <c r="AM2" s="392"/>
      <c r="AN2" s="392"/>
      <c r="AO2" s="392"/>
      <c r="AP2" s="392"/>
      <c r="AQ2" s="392"/>
    </row>
    <row r="3" spans="2:43" ht="30" customHeight="1">
      <c r="B3" s="487" t="s">
        <v>481</v>
      </c>
      <c r="C3" s="487"/>
      <c r="D3" s="487"/>
      <c r="E3" s="487"/>
      <c r="F3" s="487"/>
      <c r="G3" s="487"/>
      <c r="I3" s="399" t="s">
        <v>592</v>
      </c>
      <c r="J3" s="399"/>
      <c r="K3" s="399"/>
      <c r="L3" s="399"/>
      <c r="M3" s="399"/>
      <c r="N3" s="399"/>
      <c r="O3" s="487"/>
      <c r="P3" s="487"/>
      <c r="R3" s="399" t="s">
        <v>482</v>
      </c>
      <c r="S3" s="399"/>
      <c r="T3" s="399"/>
      <c r="U3" s="399"/>
      <c r="V3" s="399"/>
      <c r="W3" s="399"/>
      <c r="X3" s="399"/>
      <c r="Y3" s="399"/>
      <c r="AA3" s="487" t="s">
        <v>484</v>
      </c>
      <c r="AB3" s="487"/>
      <c r="AC3" s="487"/>
      <c r="AD3" s="487"/>
      <c r="AE3" s="487"/>
      <c r="AF3" s="487"/>
      <c r="AG3" s="487"/>
      <c r="AH3" s="487"/>
      <c r="AJ3" s="487" t="s">
        <v>595</v>
      </c>
      <c r="AK3" s="487"/>
      <c r="AL3" s="487"/>
      <c r="AM3" s="487"/>
      <c r="AN3" s="487"/>
      <c r="AO3" s="487"/>
      <c r="AP3" s="487"/>
      <c r="AQ3" s="487"/>
    </row>
    <row r="4" spans="2:43" ht="25" customHeight="1">
      <c r="B4" s="108" t="s">
        <v>196</v>
      </c>
      <c r="C4" s="186" t="s">
        <v>202</v>
      </c>
      <c r="D4" s="127" t="s">
        <v>157</v>
      </c>
      <c r="E4" s="127" t="s">
        <v>303</v>
      </c>
      <c r="F4" s="390" t="s">
        <v>324</v>
      </c>
      <c r="G4" s="311" t="s">
        <v>198</v>
      </c>
      <c r="I4" s="488" t="s">
        <v>196</v>
      </c>
      <c r="J4" s="489"/>
      <c r="K4" s="100" t="s">
        <v>202</v>
      </c>
      <c r="L4" s="100" t="s">
        <v>157</v>
      </c>
      <c r="M4" s="100" t="s">
        <v>303</v>
      </c>
      <c r="N4" s="390" t="s">
        <v>324</v>
      </c>
      <c r="O4" s="333" t="s">
        <v>340</v>
      </c>
      <c r="P4" s="334"/>
      <c r="R4" s="488" t="s">
        <v>196</v>
      </c>
      <c r="S4" s="489"/>
      <c r="T4" s="100" t="s">
        <v>202</v>
      </c>
      <c r="U4" s="100" t="s">
        <v>157</v>
      </c>
      <c r="V4" s="100" t="s">
        <v>303</v>
      </c>
      <c r="W4" s="390" t="s">
        <v>324</v>
      </c>
      <c r="X4" s="101" t="s">
        <v>341</v>
      </c>
      <c r="Y4" s="102"/>
      <c r="AA4" s="488" t="s">
        <v>196</v>
      </c>
      <c r="AB4" s="489"/>
      <c r="AC4" s="298" t="s">
        <v>202</v>
      </c>
      <c r="AD4" s="298" t="s">
        <v>157</v>
      </c>
      <c r="AE4" s="298" t="s">
        <v>303</v>
      </c>
      <c r="AF4" s="425" t="s">
        <v>324</v>
      </c>
      <c r="AG4" s="333" t="s">
        <v>340</v>
      </c>
      <c r="AH4" s="334"/>
      <c r="AJ4" s="488" t="s">
        <v>196</v>
      </c>
      <c r="AK4" s="489"/>
      <c r="AL4" s="49" t="s">
        <v>202</v>
      </c>
      <c r="AM4" s="49" t="s">
        <v>157</v>
      </c>
      <c r="AN4" s="49" t="s">
        <v>135</v>
      </c>
      <c r="AO4" s="425" t="s">
        <v>324</v>
      </c>
      <c r="AP4" s="333" t="s">
        <v>340</v>
      </c>
      <c r="AQ4" s="334"/>
    </row>
    <row r="5" spans="2:43" ht="30.75" customHeight="1">
      <c r="B5" s="312" t="s">
        <v>342</v>
      </c>
      <c r="C5" s="39" t="s">
        <v>203</v>
      </c>
      <c r="D5" s="21" t="s">
        <v>204</v>
      </c>
      <c r="E5" s="21" t="s">
        <v>140</v>
      </c>
      <c r="F5" s="390"/>
      <c r="G5" s="105" t="s">
        <v>343</v>
      </c>
      <c r="I5" s="332" t="s">
        <v>342</v>
      </c>
      <c r="J5" s="335"/>
      <c r="K5" s="39" t="s">
        <v>203</v>
      </c>
      <c r="L5" s="21" t="s">
        <v>204</v>
      </c>
      <c r="M5" s="21" t="s">
        <v>140</v>
      </c>
      <c r="N5" s="390"/>
      <c r="O5" s="336"/>
      <c r="P5" s="334" t="s">
        <v>343</v>
      </c>
      <c r="R5" s="103" t="s">
        <v>342</v>
      </c>
      <c r="S5" s="104"/>
      <c r="T5" s="39" t="s">
        <v>203</v>
      </c>
      <c r="U5" s="21" t="s">
        <v>204</v>
      </c>
      <c r="V5" s="21" t="s">
        <v>140</v>
      </c>
      <c r="W5" s="390"/>
      <c r="X5" s="102"/>
      <c r="Y5" s="105" t="s">
        <v>343</v>
      </c>
      <c r="AA5" s="103" t="s">
        <v>342</v>
      </c>
      <c r="AB5" s="104"/>
      <c r="AC5" s="39" t="s">
        <v>203</v>
      </c>
      <c r="AD5" s="21" t="s">
        <v>204</v>
      </c>
      <c r="AE5" s="21" t="s">
        <v>140</v>
      </c>
      <c r="AF5" s="390"/>
      <c r="AG5" s="336"/>
      <c r="AH5" s="334" t="s">
        <v>343</v>
      </c>
      <c r="AJ5" s="103" t="s">
        <v>342</v>
      </c>
      <c r="AK5" s="104"/>
      <c r="AL5" s="39" t="s">
        <v>203</v>
      </c>
      <c r="AM5" s="21" t="s">
        <v>204</v>
      </c>
      <c r="AN5" s="21" t="s">
        <v>140</v>
      </c>
      <c r="AO5" s="390"/>
      <c r="AP5" s="336"/>
      <c r="AQ5" s="334" t="s">
        <v>343</v>
      </c>
    </row>
    <row r="6" spans="2:43" ht="25" customHeight="1">
      <c r="B6" s="22" t="s">
        <v>598</v>
      </c>
      <c r="C6" s="23">
        <v>1555</v>
      </c>
      <c r="D6" s="23">
        <v>1106</v>
      </c>
      <c r="E6" s="79">
        <f t="shared" ref="E6:E14" si="0">SUM(C6:D6)</f>
        <v>2661</v>
      </c>
      <c r="F6" s="181">
        <f t="shared" ref="F6:F14" si="1">E6/$E$15</f>
        <v>0.43268292682926829</v>
      </c>
      <c r="G6" s="313" t="s">
        <v>344</v>
      </c>
      <c r="I6" s="494" t="s">
        <v>602</v>
      </c>
      <c r="J6" s="337" t="s">
        <v>345</v>
      </c>
      <c r="K6" s="23">
        <v>524</v>
      </c>
      <c r="L6" s="23">
        <v>376</v>
      </c>
      <c r="M6" s="79">
        <v>900</v>
      </c>
      <c r="N6" s="106">
        <v>0.15644011819920042</v>
      </c>
      <c r="O6" s="338" t="s">
        <v>346</v>
      </c>
      <c r="P6" s="495" t="s">
        <v>347</v>
      </c>
      <c r="R6" s="494" t="s">
        <v>602</v>
      </c>
      <c r="S6" s="337" t="s">
        <v>345</v>
      </c>
      <c r="T6" s="23">
        <v>156</v>
      </c>
      <c r="U6" s="23">
        <v>118</v>
      </c>
      <c r="V6" s="79">
        <v>274</v>
      </c>
      <c r="W6" s="106">
        <v>5.1756705704571214E-2</v>
      </c>
      <c r="X6" s="338" t="s">
        <v>346</v>
      </c>
      <c r="Y6" s="499" t="s">
        <v>347</v>
      </c>
      <c r="AA6" s="494" t="s">
        <v>602</v>
      </c>
      <c r="AB6" s="337" t="s">
        <v>345</v>
      </c>
      <c r="AC6" s="23">
        <v>409</v>
      </c>
      <c r="AD6" s="23">
        <v>295</v>
      </c>
      <c r="AE6" s="23">
        <v>704</v>
      </c>
      <c r="AF6" s="158">
        <v>0.1219047619047619</v>
      </c>
      <c r="AG6" s="338" t="s">
        <v>346</v>
      </c>
      <c r="AH6" s="495" t="s">
        <v>348</v>
      </c>
      <c r="AJ6" s="494" t="s">
        <v>602</v>
      </c>
      <c r="AK6" s="337" t="s">
        <v>345</v>
      </c>
      <c r="AL6" s="23">
        <v>249</v>
      </c>
      <c r="AM6" s="23">
        <v>201</v>
      </c>
      <c r="AN6" s="23">
        <v>450</v>
      </c>
      <c r="AO6" s="158">
        <v>9.5846645367412137E-2</v>
      </c>
      <c r="AP6" s="378" t="s">
        <v>346</v>
      </c>
      <c r="AQ6" s="495" t="s">
        <v>348</v>
      </c>
    </row>
    <row r="7" spans="2:43" ht="25" customHeight="1">
      <c r="B7" s="22" t="s">
        <v>349</v>
      </c>
      <c r="C7" s="23">
        <v>1792</v>
      </c>
      <c r="D7" s="23">
        <v>465</v>
      </c>
      <c r="E7" s="79">
        <f t="shared" si="0"/>
        <v>2257</v>
      </c>
      <c r="F7" s="181">
        <f t="shared" si="1"/>
        <v>0.3669918699186992</v>
      </c>
      <c r="G7" s="313" t="s">
        <v>350</v>
      </c>
      <c r="I7" s="494"/>
      <c r="J7" s="337" t="s">
        <v>351</v>
      </c>
      <c r="K7" s="23">
        <v>991</v>
      </c>
      <c r="L7" s="23">
        <v>702</v>
      </c>
      <c r="M7" s="79">
        <v>1693</v>
      </c>
      <c r="N7" s="106">
        <v>0.29428124456805144</v>
      </c>
      <c r="O7" s="338" t="s">
        <v>352</v>
      </c>
      <c r="P7" s="495"/>
      <c r="R7" s="494"/>
      <c r="S7" s="337" t="s">
        <v>351</v>
      </c>
      <c r="T7" s="23">
        <v>1270</v>
      </c>
      <c r="U7" s="23">
        <v>888</v>
      </c>
      <c r="V7" s="79">
        <v>2158</v>
      </c>
      <c r="W7" s="106">
        <v>0.40763128069512655</v>
      </c>
      <c r="X7" s="338" t="s">
        <v>352</v>
      </c>
      <c r="Y7" s="499"/>
      <c r="AA7" s="494"/>
      <c r="AB7" s="337" t="s">
        <v>351</v>
      </c>
      <c r="AC7" s="23">
        <v>1224</v>
      </c>
      <c r="AD7" s="23">
        <v>793</v>
      </c>
      <c r="AE7" s="23">
        <v>2017</v>
      </c>
      <c r="AF7" s="158">
        <v>0.34926406926406928</v>
      </c>
      <c r="AG7" s="338" t="s">
        <v>352</v>
      </c>
      <c r="AH7" s="495"/>
      <c r="AJ7" s="494"/>
      <c r="AK7" s="337" t="s">
        <v>351</v>
      </c>
      <c r="AL7" s="23">
        <v>935</v>
      </c>
      <c r="AM7" s="23">
        <v>633</v>
      </c>
      <c r="AN7" s="23">
        <v>1568</v>
      </c>
      <c r="AO7" s="158">
        <v>0.33397231096911606</v>
      </c>
      <c r="AP7" s="378" t="s">
        <v>352</v>
      </c>
      <c r="AQ7" s="495"/>
    </row>
    <row r="8" spans="2:43" ht="25" customHeight="1">
      <c r="B8" s="22" t="s">
        <v>599</v>
      </c>
      <c r="C8" s="23">
        <v>86</v>
      </c>
      <c r="D8" s="23">
        <v>62</v>
      </c>
      <c r="E8" s="79">
        <f t="shared" si="0"/>
        <v>148</v>
      </c>
      <c r="F8" s="181">
        <f t="shared" si="1"/>
        <v>2.4065040650406506E-2</v>
      </c>
      <c r="G8" s="313" t="s">
        <v>353</v>
      </c>
      <c r="I8" s="494" t="s">
        <v>349</v>
      </c>
      <c r="J8" s="494"/>
      <c r="K8" s="23">
        <v>1512</v>
      </c>
      <c r="L8" s="23">
        <v>399</v>
      </c>
      <c r="M8" s="79">
        <v>1911</v>
      </c>
      <c r="N8" s="106">
        <v>0.3321745176429689</v>
      </c>
      <c r="O8" s="495" t="s">
        <v>350</v>
      </c>
      <c r="P8" s="495"/>
      <c r="R8" s="494" t="s">
        <v>349</v>
      </c>
      <c r="S8" s="494"/>
      <c r="T8" s="23">
        <v>1327</v>
      </c>
      <c r="U8" s="23">
        <v>340</v>
      </c>
      <c r="V8" s="79">
        <v>1667</v>
      </c>
      <c r="W8" s="106">
        <v>0.31488477521722708</v>
      </c>
      <c r="X8" s="499" t="s">
        <v>350</v>
      </c>
      <c r="Y8" s="499"/>
      <c r="AA8" s="494" t="s">
        <v>349</v>
      </c>
      <c r="AB8" s="494"/>
      <c r="AC8" s="23">
        <v>1419</v>
      </c>
      <c r="AD8" s="23">
        <v>376</v>
      </c>
      <c r="AE8" s="23">
        <v>1795</v>
      </c>
      <c r="AF8" s="158">
        <v>0.31082251082251083</v>
      </c>
      <c r="AG8" s="495" t="s">
        <v>350</v>
      </c>
      <c r="AH8" s="495"/>
      <c r="AJ8" s="494" t="s">
        <v>349</v>
      </c>
      <c r="AK8" s="494"/>
      <c r="AL8" s="23">
        <v>1210</v>
      </c>
      <c r="AM8" s="23">
        <v>325</v>
      </c>
      <c r="AN8" s="23">
        <v>1535</v>
      </c>
      <c r="AO8" s="158">
        <v>0.32694355697550587</v>
      </c>
      <c r="AP8" s="495" t="s">
        <v>350</v>
      </c>
      <c r="AQ8" s="495"/>
    </row>
    <row r="9" spans="2:43" ht="25" customHeight="1">
      <c r="B9" s="22" t="s">
        <v>600</v>
      </c>
      <c r="C9" s="23">
        <v>41</v>
      </c>
      <c r="D9" s="23">
        <v>33</v>
      </c>
      <c r="E9" s="79">
        <f t="shared" si="0"/>
        <v>74</v>
      </c>
      <c r="F9" s="181">
        <f t="shared" si="1"/>
        <v>1.2032520325203253E-2</v>
      </c>
      <c r="G9" s="313" t="s">
        <v>354</v>
      </c>
      <c r="I9" s="494" t="s">
        <v>599</v>
      </c>
      <c r="J9" s="494"/>
      <c r="K9" s="23">
        <v>99</v>
      </c>
      <c r="L9" s="23">
        <v>78</v>
      </c>
      <c r="M9" s="79">
        <v>177</v>
      </c>
      <c r="N9" s="106">
        <v>3.0766556579176083E-2</v>
      </c>
      <c r="O9" s="495" t="s">
        <v>353</v>
      </c>
      <c r="P9" s="495"/>
      <c r="R9" s="494" t="s">
        <v>599</v>
      </c>
      <c r="S9" s="494"/>
      <c r="T9" s="23">
        <v>106</v>
      </c>
      <c r="U9" s="23">
        <v>85</v>
      </c>
      <c r="V9" s="79">
        <v>191</v>
      </c>
      <c r="W9" s="106">
        <v>3.6078579523989421E-2</v>
      </c>
      <c r="X9" s="499" t="s">
        <v>353</v>
      </c>
      <c r="Y9" s="499"/>
      <c r="AA9" s="494" t="s">
        <v>599</v>
      </c>
      <c r="AB9" s="494"/>
      <c r="AC9" s="23">
        <v>130</v>
      </c>
      <c r="AD9" s="23">
        <v>79</v>
      </c>
      <c r="AE9" s="23">
        <v>209</v>
      </c>
      <c r="AF9" s="158">
        <v>3.619047619047619E-2</v>
      </c>
      <c r="AG9" s="495" t="s">
        <v>353</v>
      </c>
      <c r="AH9" s="495"/>
      <c r="AJ9" s="494" t="s">
        <v>599</v>
      </c>
      <c r="AK9" s="494"/>
      <c r="AL9" s="23">
        <v>109</v>
      </c>
      <c r="AM9" s="23">
        <v>72</v>
      </c>
      <c r="AN9" s="23">
        <v>181</v>
      </c>
      <c r="AO9" s="158">
        <v>3.855165069222577E-2</v>
      </c>
      <c r="AP9" s="495" t="s">
        <v>353</v>
      </c>
      <c r="AQ9" s="495"/>
    </row>
    <row r="10" spans="2:43" ht="25" customHeight="1">
      <c r="B10" s="22" t="s">
        <v>601</v>
      </c>
      <c r="C10" s="23">
        <v>3</v>
      </c>
      <c r="D10" s="23">
        <v>5</v>
      </c>
      <c r="E10" s="79">
        <f t="shared" si="0"/>
        <v>8</v>
      </c>
      <c r="F10" s="181">
        <f t="shared" si="1"/>
        <v>1.3008130081300813E-3</v>
      </c>
      <c r="G10" s="313" t="s">
        <v>355</v>
      </c>
      <c r="I10" s="494" t="s">
        <v>600</v>
      </c>
      <c r="J10" s="494"/>
      <c r="K10" s="23">
        <v>97</v>
      </c>
      <c r="L10" s="23">
        <v>64</v>
      </c>
      <c r="M10" s="79">
        <v>161</v>
      </c>
      <c r="N10" s="106">
        <v>2.7985398922301407E-2</v>
      </c>
      <c r="O10" s="495" t="s">
        <v>354</v>
      </c>
      <c r="P10" s="495"/>
      <c r="R10" s="494" t="s">
        <v>600</v>
      </c>
      <c r="S10" s="494"/>
      <c r="T10" s="23">
        <v>79</v>
      </c>
      <c r="U10" s="23">
        <v>60</v>
      </c>
      <c r="V10" s="79">
        <v>139</v>
      </c>
      <c r="W10" s="106">
        <v>2.6256139025311674E-2</v>
      </c>
      <c r="X10" s="499" t="s">
        <v>354</v>
      </c>
      <c r="Y10" s="499"/>
      <c r="AA10" s="494" t="s">
        <v>600</v>
      </c>
      <c r="AB10" s="494"/>
      <c r="AC10" s="23">
        <v>63</v>
      </c>
      <c r="AD10" s="23">
        <v>42</v>
      </c>
      <c r="AE10" s="23">
        <v>105</v>
      </c>
      <c r="AF10" s="158">
        <v>1.8181818181818181E-2</v>
      </c>
      <c r="AG10" s="495" t="s">
        <v>354</v>
      </c>
      <c r="AH10" s="495"/>
      <c r="AJ10" s="494" t="s">
        <v>600</v>
      </c>
      <c r="AK10" s="494"/>
      <c r="AL10" s="23">
        <v>39</v>
      </c>
      <c r="AM10" s="23">
        <v>29</v>
      </c>
      <c r="AN10" s="23">
        <v>68</v>
      </c>
      <c r="AO10" s="158">
        <v>1.448349307774228E-2</v>
      </c>
      <c r="AP10" s="495" t="s">
        <v>354</v>
      </c>
      <c r="AQ10" s="495"/>
    </row>
    <row r="11" spans="2:43" ht="25" customHeight="1">
      <c r="B11" s="22" t="s">
        <v>356</v>
      </c>
      <c r="C11" s="23">
        <v>513</v>
      </c>
      <c r="D11" s="23">
        <v>337</v>
      </c>
      <c r="E11" s="79">
        <f t="shared" si="0"/>
        <v>850</v>
      </c>
      <c r="F11" s="181">
        <f t="shared" si="1"/>
        <v>0.13821138211382114</v>
      </c>
      <c r="G11" s="313" t="s">
        <v>392</v>
      </c>
      <c r="I11" s="494" t="s">
        <v>601</v>
      </c>
      <c r="J11" s="494"/>
      <c r="K11" s="23">
        <v>12</v>
      </c>
      <c r="L11" s="23">
        <v>7</v>
      </c>
      <c r="M11" s="79">
        <v>19</v>
      </c>
      <c r="N11" s="106">
        <v>3.3026247175386753E-3</v>
      </c>
      <c r="O11" s="495" t="s">
        <v>355</v>
      </c>
      <c r="P11" s="495"/>
      <c r="R11" s="494" t="s">
        <v>601</v>
      </c>
      <c r="S11" s="494"/>
      <c r="T11" s="23">
        <v>11</v>
      </c>
      <c r="U11" s="23">
        <v>15</v>
      </c>
      <c r="V11" s="79">
        <v>26</v>
      </c>
      <c r="W11" s="106">
        <v>4.9112202493388742E-3</v>
      </c>
      <c r="X11" s="499" t="s">
        <v>355</v>
      </c>
      <c r="Y11" s="499"/>
      <c r="AA11" s="494" t="s">
        <v>601</v>
      </c>
      <c r="AB11" s="494"/>
      <c r="AC11" s="23">
        <v>20</v>
      </c>
      <c r="AD11" s="23">
        <v>25</v>
      </c>
      <c r="AE11" s="23">
        <v>45</v>
      </c>
      <c r="AF11" s="158">
        <v>7.7922077922077922E-3</v>
      </c>
      <c r="AG11" s="495" t="s">
        <v>355</v>
      </c>
      <c r="AH11" s="495"/>
      <c r="AJ11" s="494" t="s">
        <v>601</v>
      </c>
      <c r="AK11" s="494"/>
      <c r="AL11" s="23">
        <v>19</v>
      </c>
      <c r="AM11" s="23">
        <v>20</v>
      </c>
      <c r="AN11" s="23">
        <v>39</v>
      </c>
      <c r="AO11" s="158">
        <v>8.3067092651757189E-3</v>
      </c>
      <c r="AP11" s="495" t="s">
        <v>355</v>
      </c>
      <c r="AQ11" s="495"/>
    </row>
    <row r="12" spans="2:43" ht="25" customHeight="1">
      <c r="B12" s="128" t="s">
        <v>357</v>
      </c>
      <c r="C12" s="23">
        <v>107</v>
      </c>
      <c r="D12" s="23">
        <v>35</v>
      </c>
      <c r="E12" s="79">
        <f t="shared" si="0"/>
        <v>142</v>
      </c>
      <c r="F12" s="181">
        <f t="shared" si="1"/>
        <v>2.3089430894308944E-2</v>
      </c>
      <c r="G12" s="313" t="s">
        <v>358</v>
      </c>
      <c r="I12" s="494" t="s">
        <v>356</v>
      </c>
      <c r="J12" s="494"/>
      <c r="K12" s="23">
        <v>404</v>
      </c>
      <c r="L12" s="23">
        <v>278</v>
      </c>
      <c r="M12" s="79">
        <v>682</v>
      </c>
      <c r="N12" s="106">
        <v>0.11854684512428298</v>
      </c>
      <c r="O12" s="495" t="s">
        <v>392</v>
      </c>
      <c r="P12" s="495"/>
      <c r="R12" s="494" t="s">
        <v>356</v>
      </c>
      <c r="S12" s="494"/>
      <c r="T12" s="23">
        <v>404</v>
      </c>
      <c r="U12" s="23">
        <v>277</v>
      </c>
      <c r="V12" s="79">
        <v>681</v>
      </c>
      <c r="W12" s="106">
        <v>0.1286361919153759</v>
      </c>
      <c r="X12" s="499" t="s">
        <v>392</v>
      </c>
      <c r="Y12" s="499"/>
      <c r="AA12" s="494" t="s">
        <v>356</v>
      </c>
      <c r="AB12" s="494"/>
      <c r="AC12" s="23">
        <v>461</v>
      </c>
      <c r="AD12" s="23">
        <v>309</v>
      </c>
      <c r="AE12" s="23">
        <v>770</v>
      </c>
      <c r="AF12" s="158">
        <v>0.13333333333333333</v>
      </c>
      <c r="AG12" s="495" t="s">
        <v>392</v>
      </c>
      <c r="AH12" s="495"/>
      <c r="AJ12" s="494" t="s">
        <v>356</v>
      </c>
      <c r="AK12" s="494"/>
      <c r="AL12" s="23">
        <v>384</v>
      </c>
      <c r="AM12" s="23">
        <v>252</v>
      </c>
      <c r="AN12" s="23">
        <v>636</v>
      </c>
      <c r="AO12" s="158">
        <v>0.13546325878594248</v>
      </c>
      <c r="AP12" s="495" t="s">
        <v>392</v>
      </c>
      <c r="AQ12" s="495"/>
    </row>
    <row r="13" spans="2:43" ht="25" customHeight="1">
      <c r="B13" s="22" t="s">
        <v>359</v>
      </c>
      <c r="C13" s="23">
        <v>1</v>
      </c>
      <c r="D13" s="23">
        <v>0</v>
      </c>
      <c r="E13" s="79">
        <f t="shared" si="0"/>
        <v>1</v>
      </c>
      <c r="F13" s="181">
        <f t="shared" si="1"/>
        <v>1.6260162601626016E-4</v>
      </c>
      <c r="G13" s="313" t="s">
        <v>360</v>
      </c>
      <c r="I13" s="496" t="s">
        <v>357</v>
      </c>
      <c r="J13" s="496"/>
      <c r="K13" s="23">
        <v>148</v>
      </c>
      <c r="L13" s="23">
        <v>61</v>
      </c>
      <c r="M13" s="79">
        <v>209</v>
      </c>
      <c r="N13" s="106">
        <v>3.6328871892925434E-2</v>
      </c>
      <c r="O13" s="495" t="s">
        <v>358</v>
      </c>
      <c r="P13" s="495"/>
      <c r="R13" s="496" t="s">
        <v>357</v>
      </c>
      <c r="S13" s="496"/>
      <c r="T13" s="23">
        <v>106</v>
      </c>
      <c r="U13" s="23">
        <v>38</v>
      </c>
      <c r="V13" s="79">
        <v>144</v>
      </c>
      <c r="W13" s="106">
        <v>2.720060445787684E-2</v>
      </c>
      <c r="X13" s="499" t="s">
        <v>358</v>
      </c>
      <c r="Y13" s="499"/>
      <c r="AA13" s="496" t="s">
        <v>357</v>
      </c>
      <c r="AB13" s="496"/>
      <c r="AC13" s="23">
        <v>84</v>
      </c>
      <c r="AD13" s="23">
        <v>40</v>
      </c>
      <c r="AE13" s="23">
        <v>124</v>
      </c>
      <c r="AF13" s="158">
        <v>2.1471861471861472E-2</v>
      </c>
      <c r="AG13" s="495" t="s">
        <v>358</v>
      </c>
      <c r="AH13" s="495"/>
      <c r="AJ13" s="497" t="s">
        <v>357</v>
      </c>
      <c r="AK13" s="497"/>
      <c r="AL13" s="23">
        <v>156</v>
      </c>
      <c r="AM13" s="23">
        <v>62</v>
      </c>
      <c r="AN13" s="23">
        <v>218</v>
      </c>
      <c r="AO13" s="158">
        <v>4.6432374866879657E-2</v>
      </c>
      <c r="AP13" s="500" t="s">
        <v>361</v>
      </c>
      <c r="AQ13" s="500"/>
    </row>
    <row r="14" spans="2:43" ht="25" customHeight="1" thickBot="1">
      <c r="B14" s="129" t="s">
        <v>362</v>
      </c>
      <c r="C14" s="23">
        <v>7</v>
      </c>
      <c r="D14" s="23">
        <v>2</v>
      </c>
      <c r="E14" s="79">
        <f t="shared" si="0"/>
        <v>9</v>
      </c>
      <c r="F14" s="181">
        <f t="shared" si="1"/>
        <v>1.4634146341463415E-3</v>
      </c>
      <c r="G14" s="314" t="s">
        <v>363</v>
      </c>
      <c r="I14" s="494" t="s">
        <v>364</v>
      </c>
      <c r="J14" s="494"/>
      <c r="K14" s="23">
        <v>0</v>
      </c>
      <c r="L14" s="23">
        <v>1</v>
      </c>
      <c r="M14" s="79">
        <v>1</v>
      </c>
      <c r="N14" s="106">
        <v>1.7382235355466714E-4</v>
      </c>
      <c r="O14" s="495" t="s">
        <v>365</v>
      </c>
      <c r="P14" s="495"/>
      <c r="R14" s="494" t="s">
        <v>366</v>
      </c>
      <c r="S14" s="494"/>
      <c r="T14" s="23">
        <v>6</v>
      </c>
      <c r="U14" s="23">
        <v>3</v>
      </c>
      <c r="V14" s="79">
        <v>9</v>
      </c>
      <c r="W14" s="106">
        <v>1.7000377786173025E-3</v>
      </c>
      <c r="X14" s="499" t="s">
        <v>363</v>
      </c>
      <c r="Y14" s="499"/>
      <c r="AA14" s="494" t="s">
        <v>366</v>
      </c>
      <c r="AB14" s="494"/>
      <c r="AC14" s="23">
        <v>1</v>
      </c>
      <c r="AD14" s="23">
        <v>1</v>
      </c>
      <c r="AE14" s="23">
        <v>2</v>
      </c>
      <c r="AF14" s="158">
        <v>3.4632034632034632E-4</v>
      </c>
      <c r="AG14" s="495" t="s">
        <v>363</v>
      </c>
      <c r="AH14" s="495"/>
      <c r="AJ14" s="492" t="s">
        <v>135</v>
      </c>
      <c r="AK14" s="492"/>
      <c r="AL14" s="26">
        <v>3101</v>
      </c>
      <c r="AM14" s="26">
        <v>1594</v>
      </c>
      <c r="AN14" s="26">
        <v>4695</v>
      </c>
      <c r="AO14" s="164">
        <v>1</v>
      </c>
      <c r="AP14" s="493" t="s">
        <v>140</v>
      </c>
      <c r="AQ14" s="493"/>
    </row>
    <row r="15" spans="2:43" ht="25" customHeight="1" thickBot="1">
      <c r="B15" s="25" t="s">
        <v>135</v>
      </c>
      <c r="C15" s="26">
        <f>SUM(C6:C14)</f>
        <v>4105</v>
      </c>
      <c r="D15" s="26">
        <f>SUM(D6:D14)</f>
        <v>2045</v>
      </c>
      <c r="E15" s="26">
        <f>SUM(E6:E14)</f>
        <v>6150</v>
      </c>
      <c r="F15" s="107">
        <f>SUM(F6:F14)</f>
        <v>1</v>
      </c>
      <c r="G15" s="27" t="s">
        <v>140</v>
      </c>
      <c r="H15" s="29"/>
      <c r="I15" s="492" t="s">
        <v>135</v>
      </c>
      <c r="J15" s="492"/>
      <c r="K15" s="26">
        <v>3787</v>
      </c>
      <c r="L15" s="26">
        <v>1966</v>
      </c>
      <c r="M15" s="26">
        <v>5753</v>
      </c>
      <c r="N15" s="107">
        <v>1</v>
      </c>
      <c r="O15" s="493" t="s">
        <v>140</v>
      </c>
      <c r="P15" s="493"/>
      <c r="R15" s="497" t="s">
        <v>364</v>
      </c>
      <c r="S15" s="497"/>
      <c r="T15" s="23">
        <v>3</v>
      </c>
      <c r="U15" s="23">
        <v>2</v>
      </c>
      <c r="V15" s="79">
        <v>5</v>
      </c>
      <c r="W15" s="106">
        <v>9.4446543256516816E-4</v>
      </c>
      <c r="X15" s="498" t="s">
        <v>365</v>
      </c>
      <c r="Y15" s="498"/>
      <c r="AA15" s="497" t="s">
        <v>364</v>
      </c>
      <c r="AB15" s="497"/>
      <c r="AC15" s="23">
        <v>1</v>
      </c>
      <c r="AD15" s="23">
        <v>3</v>
      </c>
      <c r="AE15" s="23">
        <v>4</v>
      </c>
      <c r="AF15" s="158">
        <v>6.9264069264069264E-4</v>
      </c>
      <c r="AG15" s="500" t="s">
        <v>365</v>
      </c>
      <c r="AH15" s="500"/>
      <c r="AJ15" s="28" t="s">
        <v>321</v>
      </c>
      <c r="AK15" s="28"/>
      <c r="AL15" s="31"/>
      <c r="AM15" s="31"/>
      <c r="AN15" s="31"/>
      <c r="AO15" s="32"/>
      <c r="AQ15" s="29" t="s">
        <v>322</v>
      </c>
    </row>
    <row r="16" spans="2:43" ht="25" customHeight="1" thickBot="1">
      <c r="B16" s="28" t="s">
        <v>321</v>
      </c>
      <c r="C16" s="31"/>
      <c r="D16" s="31"/>
      <c r="E16" s="31"/>
      <c r="F16" s="32"/>
      <c r="G16" s="29" t="s">
        <v>607</v>
      </c>
      <c r="I16" s="28" t="s">
        <v>321</v>
      </c>
      <c r="J16" s="28"/>
      <c r="K16" s="31"/>
      <c r="L16" s="31"/>
      <c r="M16" s="31"/>
      <c r="N16" s="32"/>
      <c r="P16" s="29" t="s">
        <v>607</v>
      </c>
      <c r="R16" s="492" t="s">
        <v>135</v>
      </c>
      <c r="S16" s="492"/>
      <c r="T16" s="26">
        <v>3468</v>
      </c>
      <c r="U16" s="26">
        <v>1826</v>
      </c>
      <c r="V16" s="26">
        <v>5294</v>
      </c>
      <c r="W16" s="107">
        <v>1</v>
      </c>
      <c r="X16" s="493" t="s">
        <v>140</v>
      </c>
      <c r="Y16" s="493"/>
      <c r="AA16" s="492" t="s">
        <v>135</v>
      </c>
      <c r="AB16" s="492"/>
      <c r="AC16" s="26">
        <v>3812</v>
      </c>
      <c r="AD16" s="26">
        <v>1963</v>
      </c>
      <c r="AE16" s="26">
        <v>5775</v>
      </c>
      <c r="AF16" s="164">
        <v>1</v>
      </c>
      <c r="AG16" s="493" t="s">
        <v>140</v>
      </c>
      <c r="AH16" s="493"/>
    </row>
    <row r="17" spans="3:34" ht="25" customHeight="1">
      <c r="C17" s="315"/>
      <c r="D17" s="315"/>
      <c r="E17" s="315"/>
      <c r="R17" s="28" t="s">
        <v>321</v>
      </c>
      <c r="S17" s="28"/>
      <c r="T17" s="31"/>
      <c r="U17" s="31"/>
      <c r="V17" s="31"/>
      <c r="W17" s="32"/>
      <c r="Y17" s="29" t="s">
        <v>607</v>
      </c>
      <c r="AA17" s="28" t="s">
        <v>321</v>
      </c>
      <c r="AB17" s="28"/>
      <c r="AC17" s="31"/>
      <c r="AD17" s="31"/>
      <c r="AE17" s="31"/>
      <c r="AF17" s="32"/>
      <c r="AH17" s="29" t="s">
        <v>322</v>
      </c>
    </row>
  </sheetData>
  <mergeCells count="98">
    <mergeCell ref="AJ14:AK14"/>
    <mergeCell ref="AP14:AQ14"/>
    <mergeCell ref="AJ11:AK11"/>
    <mergeCell ref="AP11:AQ11"/>
    <mergeCell ref="AJ12:AK12"/>
    <mergeCell ref="AP12:AQ12"/>
    <mergeCell ref="AJ13:AK13"/>
    <mergeCell ref="AP13:AQ13"/>
    <mergeCell ref="AJ8:AK8"/>
    <mergeCell ref="AP8:AQ8"/>
    <mergeCell ref="AJ9:AK9"/>
    <mergeCell ref="AP9:AQ9"/>
    <mergeCell ref="AJ10:AK10"/>
    <mergeCell ref="AP10:AQ10"/>
    <mergeCell ref="AA16:AB16"/>
    <mergeCell ref="AG16:AH16"/>
    <mergeCell ref="AJ1:AQ1"/>
    <mergeCell ref="AJ2:AQ2"/>
    <mergeCell ref="AJ3:AQ3"/>
    <mergeCell ref="AO4:AO5"/>
    <mergeCell ref="AJ6:AJ7"/>
    <mergeCell ref="AQ6:AQ7"/>
    <mergeCell ref="AA13:AB13"/>
    <mergeCell ref="AG13:AH13"/>
    <mergeCell ref="AA14:AB14"/>
    <mergeCell ref="AG14:AH14"/>
    <mergeCell ref="AA15:AB15"/>
    <mergeCell ref="AG15:AH15"/>
    <mergeCell ref="AA10:AB10"/>
    <mergeCell ref="AG10:AH10"/>
    <mergeCell ref="AA11:AB11"/>
    <mergeCell ref="AG11:AH11"/>
    <mergeCell ref="AA12:AB12"/>
    <mergeCell ref="AG12:AH12"/>
    <mergeCell ref="AA6:AA7"/>
    <mergeCell ref="AH6:AH7"/>
    <mergeCell ref="AA8:AB8"/>
    <mergeCell ref="AG8:AH8"/>
    <mergeCell ref="AA9:AB9"/>
    <mergeCell ref="AG9:AH9"/>
    <mergeCell ref="R10:S10"/>
    <mergeCell ref="X10:Y10"/>
    <mergeCell ref="R1:Y1"/>
    <mergeCell ref="R2:Y2"/>
    <mergeCell ref="R3:Y3"/>
    <mergeCell ref="W4:W5"/>
    <mergeCell ref="R6:R7"/>
    <mergeCell ref="Y6:Y7"/>
    <mergeCell ref="R8:S8"/>
    <mergeCell ref="X8:Y8"/>
    <mergeCell ref="R9:S9"/>
    <mergeCell ref="X9:Y9"/>
    <mergeCell ref="R4:S4"/>
    <mergeCell ref="R15:S15"/>
    <mergeCell ref="X15:Y15"/>
    <mergeCell ref="R16:S16"/>
    <mergeCell ref="X16:Y16"/>
    <mergeCell ref="R11:S11"/>
    <mergeCell ref="X11:Y11"/>
    <mergeCell ref="R12:S12"/>
    <mergeCell ref="X12:Y12"/>
    <mergeCell ref="R13:S13"/>
    <mergeCell ref="X13:Y13"/>
    <mergeCell ref="R14:S14"/>
    <mergeCell ref="X14:Y14"/>
    <mergeCell ref="I6:I7"/>
    <mergeCell ref="P6:P7"/>
    <mergeCell ref="I8:J8"/>
    <mergeCell ref="O8:P8"/>
    <mergeCell ref="I9:J9"/>
    <mergeCell ref="O9:P9"/>
    <mergeCell ref="I15:J15"/>
    <mergeCell ref="O15:P15"/>
    <mergeCell ref="I10:J10"/>
    <mergeCell ref="O10:P10"/>
    <mergeCell ref="I11:J11"/>
    <mergeCell ref="O11:P11"/>
    <mergeCell ref="I12:J12"/>
    <mergeCell ref="O12:P12"/>
    <mergeCell ref="I13:J13"/>
    <mergeCell ref="O13:P13"/>
    <mergeCell ref="I14:J14"/>
    <mergeCell ref="O14:P14"/>
    <mergeCell ref="AA4:AB4"/>
    <mergeCell ref="AJ4:AK4"/>
    <mergeCell ref="B1:G1"/>
    <mergeCell ref="B2:G2"/>
    <mergeCell ref="B3:G3"/>
    <mergeCell ref="F4:F5"/>
    <mergeCell ref="I1:P1"/>
    <mergeCell ref="I2:P2"/>
    <mergeCell ref="I3:P3"/>
    <mergeCell ref="N4:N5"/>
    <mergeCell ref="I4:J4"/>
    <mergeCell ref="AA1:AH1"/>
    <mergeCell ref="AA2:AH2"/>
    <mergeCell ref="AA3:AH3"/>
    <mergeCell ref="AF4:AF5"/>
  </mergeCells>
  <printOptions horizontalCentered="1"/>
  <pageMargins left="0" right="0" top="0" bottom="0" header="0" footer="0"/>
  <pageSetup paperSize="9" scale="85" orientation="landscape"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73BF-7875-46B5-A39C-7BA9865D1665}">
  <dimension ref="B1:BN29"/>
  <sheetViews>
    <sheetView showGridLines="0" rightToLeft="1" zoomScale="115" zoomScaleNormal="115" zoomScaleSheetLayoutView="81" workbookViewId="0">
      <selection activeCell="A4" sqref="A4"/>
    </sheetView>
  </sheetViews>
  <sheetFormatPr defaultColWidth="8.81640625" defaultRowHeight="14"/>
  <cols>
    <col min="1" max="1" width="15.7265625" style="20" customWidth="1"/>
    <col min="2" max="2" width="13.81640625" style="20" customWidth="1"/>
    <col min="3" max="3" width="8.453125" style="20" customWidth="1"/>
    <col min="4" max="11" width="10.7265625" style="20" customWidth="1"/>
    <col min="12" max="12" width="14.453125" style="20" customWidth="1"/>
    <col min="13" max="13" width="11.81640625" style="20" customWidth="1"/>
    <col min="14" max="14" width="5.1796875" style="20" customWidth="1"/>
    <col min="15" max="15" width="2.54296875" style="20" customWidth="1"/>
    <col min="16" max="16" width="18.6328125" style="20" customWidth="1"/>
    <col min="17" max="17" width="11" style="20" customWidth="1"/>
    <col min="18" max="18" width="8.81640625" style="20"/>
    <col min="19" max="19" width="15" style="20" customWidth="1"/>
    <col min="20" max="25" width="8.81640625" style="20"/>
    <col min="26" max="26" width="11" style="20" customWidth="1"/>
    <col min="27" max="27" width="18.6328125" style="20" customWidth="1"/>
    <col min="28" max="28" width="8.81640625" style="20"/>
    <col min="29" max="29" width="18.6328125" style="20" customWidth="1"/>
    <col min="30" max="30" width="11" style="20" customWidth="1"/>
    <col min="31" max="38" width="8.81640625" style="20"/>
    <col min="39" max="39" width="11" style="20" customWidth="1"/>
    <col min="40" max="40" width="18.6328125" style="20" customWidth="1"/>
    <col min="41" max="41" width="8.81640625" style="20"/>
    <col min="42" max="42" width="18.6328125" style="20" customWidth="1"/>
    <col min="43" max="43" width="11" style="20" customWidth="1"/>
    <col min="44" max="51" width="8.81640625" style="20"/>
    <col min="52" max="52" width="11" style="20" customWidth="1"/>
    <col min="53" max="53" width="18.6328125" style="20" customWidth="1"/>
    <col min="54" max="54" width="8.81640625" style="20"/>
    <col min="55" max="55" width="18.6328125" style="20" customWidth="1"/>
    <col min="56" max="56" width="11" style="20" customWidth="1"/>
    <col min="57" max="64" width="8.81640625" style="20"/>
    <col min="65" max="65" width="11" style="20" customWidth="1"/>
    <col min="66" max="66" width="18.6328125" style="20" customWidth="1"/>
    <col min="67" max="16384" width="8.81640625" style="20"/>
  </cols>
  <sheetData>
    <row r="1" spans="2:66" s="30" customFormat="1" ht="50.15" customHeight="1">
      <c r="B1" s="490"/>
      <c r="C1" s="490"/>
      <c r="D1" s="490"/>
      <c r="E1" s="490"/>
      <c r="F1" s="490"/>
      <c r="G1" s="490"/>
      <c r="H1" s="490"/>
      <c r="I1" s="490"/>
      <c r="J1" s="490"/>
      <c r="K1" s="490"/>
      <c r="L1" s="490"/>
      <c r="M1" s="490"/>
      <c r="N1" s="20"/>
      <c r="P1" s="491"/>
      <c r="Q1" s="491"/>
      <c r="R1" s="491"/>
      <c r="S1" s="491"/>
      <c r="T1" s="491"/>
      <c r="U1" s="491"/>
      <c r="V1" s="490"/>
      <c r="W1" s="490"/>
      <c r="X1" s="490"/>
      <c r="Y1" s="490"/>
      <c r="Z1" s="490"/>
      <c r="AA1" s="490"/>
      <c r="AC1" s="481"/>
      <c r="AD1" s="481"/>
      <c r="AE1" s="481"/>
      <c r="AF1" s="481"/>
      <c r="AG1" s="481"/>
      <c r="AH1" s="481"/>
      <c r="AI1" s="481"/>
      <c r="AJ1" s="481"/>
      <c r="AK1" s="481"/>
      <c r="AL1" s="481"/>
      <c r="AM1" s="481"/>
      <c r="AN1" s="481"/>
      <c r="AP1" s="490"/>
      <c r="AQ1" s="490"/>
      <c r="AR1" s="490"/>
      <c r="AS1" s="490"/>
      <c r="AT1" s="490"/>
      <c r="AU1" s="490"/>
      <c r="AV1" s="490"/>
      <c r="AW1" s="490"/>
      <c r="AX1" s="490"/>
      <c r="AY1" s="490"/>
      <c r="AZ1" s="490"/>
      <c r="BA1" s="490"/>
      <c r="BC1" s="490"/>
      <c r="BD1" s="490"/>
      <c r="BE1" s="490"/>
      <c r="BF1" s="490"/>
      <c r="BG1" s="490"/>
      <c r="BH1" s="490"/>
      <c r="BI1" s="490"/>
      <c r="BJ1" s="490"/>
      <c r="BK1" s="490"/>
      <c r="BL1" s="490"/>
      <c r="BM1" s="490"/>
      <c r="BN1" s="490"/>
    </row>
    <row r="2" spans="2:66" s="30" customFormat="1" ht="30" customHeight="1">
      <c r="B2" s="478" t="s">
        <v>6</v>
      </c>
      <c r="C2" s="478"/>
      <c r="D2" s="478"/>
      <c r="E2" s="478"/>
      <c r="F2" s="478"/>
      <c r="G2" s="478"/>
      <c r="H2" s="478"/>
      <c r="I2" s="478"/>
      <c r="J2" s="478"/>
      <c r="K2" s="478"/>
      <c r="L2" s="478"/>
      <c r="M2" s="478"/>
      <c r="N2" s="20"/>
      <c r="P2" s="398" t="s">
        <v>487</v>
      </c>
      <c r="Q2" s="398"/>
      <c r="R2" s="398"/>
      <c r="S2" s="398"/>
      <c r="T2" s="398"/>
      <c r="U2" s="398"/>
      <c r="V2" s="478"/>
      <c r="W2" s="478"/>
      <c r="X2" s="478"/>
      <c r="Y2" s="478"/>
      <c r="Z2" s="478"/>
      <c r="AA2" s="478"/>
      <c r="AC2" s="398" t="s">
        <v>611</v>
      </c>
      <c r="AD2" s="398"/>
      <c r="AE2" s="398"/>
      <c r="AF2" s="398"/>
      <c r="AG2" s="398"/>
      <c r="AH2" s="398"/>
      <c r="AI2" s="398"/>
      <c r="AJ2" s="398"/>
      <c r="AK2" s="398"/>
      <c r="AL2" s="398"/>
      <c r="AM2" s="398"/>
      <c r="AN2" s="398"/>
      <c r="AP2" s="478" t="s">
        <v>486</v>
      </c>
      <c r="AQ2" s="478"/>
      <c r="AR2" s="478"/>
      <c r="AS2" s="478"/>
      <c r="AT2" s="478"/>
      <c r="AU2" s="478"/>
      <c r="AV2" s="478"/>
      <c r="AW2" s="478"/>
      <c r="AX2" s="478"/>
      <c r="AY2" s="478"/>
      <c r="AZ2" s="478"/>
      <c r="BA2" s="478"/>
      <c r="BC2" s="478" t="s">
        <v>485</v>
      </c>
      <c r="BD2" s="478"/>
      <c r="BE2" s="478"/>
      <c r="BF2" s="478"/>
      <c r="BG2" s="478"/>
      <c r="BH2" s="478"/>
      <c r="BI2" s="478"/>
      <c r="BJ2" s="478"/>
      <c r="BK2" s="478"/>
      <c r="BL2" s="478"/>
      <c r="BM2" s="478"/>
      <c r="BN2" s="478"/>
    </row>
    <row r="3" spans="2:66" s="30" customFormat="1" ht="30" customHeight="1">
      <c r="B3" s="501" t="s">
        <v>488</v>
      </c>
      <c r="C3" s="501"/>
      <c r="D3" s="501"/>
      <c r="E3" s="501"/>
      <c r="F3" s="501"/>
      <c r="G3" s="501"/>
      <c r="H3" s="501"/>
      <c r="I3" s="501"/>
      <c r="J3" s="501"/>
      <c r="K3" s="501"/>
      <c r="L3" s="501"/>
      <c r="M3" s="501"/>
      <c r="N3" s="20"/>
      <c r="P3" s="389" t="s">
        <v>610</v>
      </c>
      <c r="Q3" s="389"/>
      <c r="R3" s="389"/>
      <c r="S3" s="389"/>
      <c r="T3" s="389"/>
      <c r="U3" s="389"/>
      <c r="V3" s="501"/>
      <c r="W3" s="501"/>
      <c r="X3" s="501"/>
      <c r="Y3" s="501"/>
      <c r="Z3" s="501"/>
      <c r="AA3" s="501"/>
      <c r="AC3" s="444" t="s">
        <v>612</v>
      </c>
      <c r="AD3" s="444"/>
      <c r="AE3" s="444"/>
      <c r="AF3" s="444"/>
      <c r="AG3" s="444"/>
      <c r="AH3" s="444"/>
      <c r="AI3" s="444"/>
      <c r="AJ3" s="444"/>
      <c r="AK3" s="444"/>
      <c r="AL3" s="444"/>
      <c r="AM3" s="444"/>
      <c r="AN3" s="444"/>
      <c r="AP3" s="501" t="s">
        <v>613</v>
      </c>
      <c r="AQ3" s="501"/>
      <c r="AR3" s="501"/>
      <c r="AS3" s="501"/>
      <c r="AT3" s="501"/>
      <c r="AU3" s="501"/>
      <c r="AV3" s="501"/>
      <c r="AW3" s="501"/>
      <c r="AX3" s="501"/>
      <c r="AY3" s="501"/>
      <c r="AZ3" s="501"/>
      <c r="BA3" s="501"/>
      <c r="BC3" s="501" t="s">
        <v>614</v>
      </c>
      <c r="BD3" s="501"/>
      <c r="BE3" s="501"/>
      <c r="BF3" s="501"/>
      <c r="BG3" s="501"/>
      <c r="BH3" s="501"/>
      <c r="BI3" s="501"/>
      <c r="BJ3" s="501"/>
      <c r="BK3" s="501"/>
      <c r="BL3" s="501"/>
      <c r="BM3" s="501"/>
      <c r="BN3" s="501"/>
    </row>
    <row r="4" spans="2:66" s="30" customFormat="1" ht="34.5" customHeight="1">
      <c r="B4" s="414" t="s">
        <v>367</v>
      </c>
      <c r="C4" s="415"/>
      <c r="D4" s="414" t="s">
        <v>326</v>
      </c>
      <c r="E4" s="512" t="s">
        <v>368</v>
      </c>
      <c r="F4" s="513"/>
      <c r="G4" s="513"/>
      <c r="H4" s="513"/>
      <c r="I4" s="514"/>
      <c r="J4" s="509" t="s">
        <v>369</v>
      </c>
      <c r="K4" s="510" t="s">
        <v>198</v>
      </c>
      <c r="L4" s="425" t="s">
        <v>343</v>
      </c>
      <c r="M4" s="421"/>
      <c r="N4" s="20"/>
      <c r="P4" s="414" t="s">
        <v>367</v>
      </c>
      <c r="Q4" s="415"/>
      <c r="R4" s="414" t="s">
        <v>326</v>
      </c>
      <c r="S4" s="512" t="s">
        <v>368</v>
      </c>
      <c r="T4" s="513"/>
      <c r="U4" s="513"/>
      <c r="V4" s="513"/>
      <c r="W4" s="514"/>
      <c r="X4" s="509" t="s">
        <v>369</v>
      </c>
      <c r="Y4" s="510" t="s">
        <v>198</v>
      </c>
      <c r="Z4" s="425" t="s">
        <v>343</v>
      </c>
      <c r="AA4" s="421"/>
      <c r="AC4" s="414" t="s">
        <v>367</v>
      </c>
      <c r="AD4" s="415"/>
      <c r="AE4" s="414" t="s">
        <v>326</v>
      </c>
      <c r="AF4" s="512" t="s">
        <v>368</v>
      </c>
      <c r="AG4" s="513"/>
      <c r="AH4" s="513"/>
      <c r="AI4" s="513"/>
      <c r="AJ4" s="514"/>
      <c r="AK4" s="509" t="s">
        <v>369</v>
      </c>
      <c r="AL4" s="510" t="s">
        <v>198</v>
      </c>
      <c r="AM4" s="425" t="s">
        <v>343</v>
      </c>
      <c r="AN4" s="421"/>
      <c r="AP4" s="414" t="s">
        <v>367</v>
      </c>
      <c r="AQ4" s="415"/>
      <c r="AR4" s="414" t="s">
        <v>326</v>
      </c>
      <c r="AS4" s="512" t="s">
        <v>368</v>
      </c>
      <c r="AT4" s="513"/>
      <c r="AU4" s="513"/>
      <c r="AV4" s="513"/>
      <c r="AW4" s="514"/>
      <c r="AX4" s="509" t="s">
        <v>369</v>
      </c>
      <c r="AY4" s="510" t="s">
        <v>198</v>
      </c>
      <c r="AZ4" s="425" t="s">
        <v>343</v>
      </c>
      <c r="BA4" s="421"/>
      <c r="BC4" s="538" t="s">
        <v>370</v>
      </c>
      <c r="BD4" s="539"/>
      <c r="BE4" s="509" t="s">
        <v>196</v>
      </c>
      <c r="BF4" s="350" t="s">
        <v>375</v>
      </c>
      <c r="BG4" s="542" t="s">
        <v>376</v>
      </c>
      <c r="BH4" s="542" t="s">
        <v>377</v>
      </c>
      <c r="BI4" s="542" t="s">
        <v>378</v>
      </c>
      <c r="BJ4" s="350" t="s">
        <v>379</v>
      </c>
      <c r="BK4" s="510" t="s">
        <v>380</v>
      </c>
      <c r="BL4" s="510" t="s">
        <v>198</v>
      </c>
      <c r="BM4" s="441" t="s">
        <v>374</v>
      </c>
      <c r="BN4" s="442"/>
    </row>
    <row r="5" spans="2:66" s="30" customFormat="1" ht="34.5" customHeight="1">
      <c r="B5" s="416"/>
      <c r="C5" s="417"/>
      <c r="D5" s="416"/>
      <c r="E5" s="316" t="s">
        <v>596</v>
      </c>
      <c r="F5" s="317" t="s">
        <v>371</v>
      </c>
      <c r="G5" s="317" t="s">
        <v>372</v>
      </c>
      <c r="H5" s="317" t="s">
        <v>373</v>
      </c>
      <c r="I5" s="316" t="s">
        <v>597</v>
      </c>
      <c r="J5" s="472"/>
      <c r="K5" s="511"/>
      <c r="L5" s="390"/>
      <c r="M5" s="423"/>
      <c r="N5" s="20"/>
      <c r="P5" s="416"/>
      <c r="Q5" s="417"/>
      <c r="R5" s="416"/>
      <c r="S5" s="316" t="s">
        <v>596</v>
      </c>
      <c r="T5" s="317" t="s">
        <v>371</v>
      </c>
      <c r="U5" s="317" t="s">
        <v>372</v>
      </c>
      <c r="V5" s="317" t="s">
        <v>373</v>
      </c>
      <c r="W5" s="316" t="s">
        <v>597</v>
      </c>
      <c r="X5" s="472"/>
      <c r="Y5" s="511"/>
      <c r="Z5" s="390"/>
      <c r="AA5" s="423"/>
      <c r="AC5" s="416"/>
      <c r="AD5" s="417"/>
      <c r="AE5" s="416"/>
      <c r="AF5" s="316" t="s">
        <v>596</v>
      </c>
      <c r="AG5" s="317" t="s">
        <v>371</v>
      </c>
      <c r="AH5" s="317" t="s">
        <v>372</v>
      </c>
      <c r="AI5" s="317" t="s">
        <v>373</v>
      </c>
      <c r="AJ5" s="316" t="s">
        <v>597</v>
      </c>
      <c r="AK5" s="472"/>
      <c r="AL5" s="511"/>
      <c r="AM5" s="390"/>
      <c r="AN5" s="423"/>
      <c r="AP5" s="416"/>
      <c r="AQ5" s="417"/>
      <c r="AR5" s="416"/>
      <c r="AS5" s="316" t="s">
        <v>596</v>
      </c>
      <c r="AT5" s="317" t="s">
        <v>371</v>
      </c>
      <c r="AU5" s="317" t="s">
        <v>372</v>
      </c>
      <c r="AV5" s="317" t="s">
        <v>373</v>
      </c>
      <c r="AW5" s="316" t="s">
        <v>597</v>
      </c>
      <c r="AX5" s="472"/>
      <c r="AY5" s="511"/>
      <c r="AZ5" s="390"/>
      <c r="BA5" s="423"/>
      <c r="BC5" s="540"/>
      <c r="BD5" s="541"/>
      <c r="BE5" s="472"/>
      <c r="BF5" s="351" t="s">
        <v>385</v>
      </c>
      <c r="BG5" s="543"/>
      <c r="BH5" s="543"/>
      <c r="BI5" s="543"/>
      <c r="BJ5" s="352" t="s">
        <v>386</v>
      </c>
      <c r="BK5" s="511"/>
      <c r="BL5" s="511"/>
      <c r="BM5" s="423"/>
      <c r="BN5" s="537"/>
    </row>
    <row r="6" spans="2:66" s="30" customFormat="1" ht="20.149999999999999" customHeight="1">
      <c r="B6" s="502" t="s">
        <v>598</v>
      </c>
      <c r="C6" s="502"/>
      <c r="D6" s="318" t="s">
        <v>382</v>
      </c>
      <c r="E6" s="319">
        <v>160</v>
      </c>
      <c r="F6" s="319">
        <v>294</v>
      </c>
      <c r="G6" s="319">
        <v>265</v>
      </c>
      <c r="H6" s="319">
        <v>312</v>
      </c>
      <c r="I6" s="319">
        <v>524</v>
      </c>
      <c r="J6" s="320">
        <f>SUM(E6:I6)</f>
        <v>1555</v>
      </c>
      <c r="K6" s="353" t="s">
        <v>203</v>
      </c>
      <c r="L6" s="518" t="s">
        <v>344</v>
      </c>
      <c r="M6" s="518"/>
      <c r="N6" s="20"/>
      <c r="P6" s="502" t="s">
        <v>602</v>
      </c>
      <c r="Q6" s="504" t="s">
        <v>381</v>
      </c>
      <c r="R6" s="318" t="s">
        <v>382</v>
      </c>
      <c r="S6" s="319">
        <v>28</v>
      </c>
      <c r="T6" s="319">
        <v>114</v>
      </c>
      <c r="U6" s="319">
        <v>152</v>
      </c>
      <c r="V6" s="319">
        <v>140</v>
      </c>
      <c r="W6" s="319">
        <v>90</v>
      </c>
      <c r="X6" s="320">
        <f>SUM(S6:W6)</f>
        <v>524</v>
      </c>
      <c r="Y6" s="353" t="s">
        <v>203</v>
      </c>
      <c r="Z6" s="505" t="s">
        <v>383</v>
      </c>
      <c r="AA6" s="505" t="s">
        <v>347</v>
      </c>
      <c r="AC6" s="502" t="s">
        <v>608</v>
      </c>
      <c r="AD6" s="533" t="s">
        <v>381</v>
      </c>
      <c r="AE6" s="342" t="s">
        <v>382</v>
      </c>
      <c r="AF6" s="319">
        <v>24</v>
      </c>
      <c r="AG6" s="319">
        <v>35</v>
      </c>
      <c r="AH6" s="319">
        <v>58</v>
      </c>
      <c r="AI6" s="319">
        <v>29</v>
      </c>
      <c r="AJ6" s="319">
        <v>10</v>
      </c>
      <c r="AK6" s="320">
        <f>SUM(AF6:AJ6)</f>
        <v>156</v>
      </c>
      <c r="AL6" s="353" t="s">
        <v>203</v>
      </c>
      <c r="AM6" s="505" t="s">
        <v>346</v>
      </c>
      <c r="AN6" s="518" t="s">
        <v>384</v>
      </c>
      <c r="AP6" s="515" t="s">
        <v>608</v>
      </c>
      <c r="AQ6" s="536" t="s">
        <v>381</v>
      </c>
      <c r="AR6" s="344" t="s">
        <v>382</v>
      </c>
      <c r="AS6" s="322">
        <v>80</v>
      </c>
      <c r="AT6" s="322">
        <v>98</v>
      </c>
      <c r="AU6" s="322">
        <v>133</v>
      </c>
      <c r="AV6" s="322">
        <v>64</v>
      </c>
      <c r="AW6" s="322">
        <v>34</v>
      </c>
      <c r="AX6" s="322">
        <f>SUM(AS6:AW6)</f>
        <v>409</v>
      </c>
      <c r="AY6" s="353" t="s">
        <v>203</v>
      </c>
      <c r="AZ6" s="516" t="s">
        <v>383</v>
      </c>
      <c r="BA6" s="516" t="s">
        <v>384</v>
      </c>
      <c r="BC6" s="502" t="s">
        <v>602</v>
      </c>
      <c r="BD6" s="533" t="s">
        <v>381</v>
      </c>
      <c r="BE6" s="342" t="s">
        <v>382</v>
      </c>
      <c r="BF6" s="355">
        <v>42</v>
      </c>
      <c r="BG6" s="355">
        <v>75</v>
      </c>
      <c r="BH6" s="355">
        <v>82</v>
      </c>
      <c r="BI6" s="355">
        <v>30</v>
      </c>
      <c r="BJ6" s="355">
        <v>20</v>
      </c>
      <c r="BK6" s="355">
        <f>SUM(BF6:BJ6)</f>
        <v>249</v>
      </c>
      <c r="BL6" s="353" t="s">
        <v>203</v>
      </c>
      <c r="BM6" s="389" t="s">
        <v>346</v>
      </c>
      <c r="BN6" s="518" t="s">
        <v>384</v>
      </c>
    </row>
    <row r="7" spans="2:66" s="30" customFormat="1" ht="19.5" customHeight="1">
      <c r="B7" s="502"/>
      <c r="C7" s="502"/>
      <c r="D7" s="318" t="s">
        <v>618</v>
      </c>
      <c r="E7" s="319">
        <v>111</v>
      </c>
      <c r="F7" s="319">
        <v>202</v>
      </c>
      <c r="G7" s="319">
        <v>209</v>
      </c>
      <c r="H7" s="319">
        <v>199</v>
      </c>
      <c r="I7" s="319">
        <v>385</v>
      </c>
      <c r="J7" s="320">
        <f t="shared" ref="J7:J23" si="0">SUM(E7:I7)</f>
        <v>1106</v>
      </c>
      <c r="K7" s="382" t="s">
        <v>204</v>
      </c>
      <c r="L7" s="518"/>
      <c r="M7" s="518"/>
      <c r="N7" s="20"/>
      <c r="P7" s="502"/>
      <c r="Q7" s="504"/>
      <c r="R7" s="318" t="s">
        <v>618</v>
      </c>
      <c r="S7" s="319">
        <v>20</v>
      </c>
      <c r="T7" s="319">
        <v>104</v>
      </c>
      <c r="U7" s="319">
        <v>107</v>
      </c>
      <c r="V7" s="319">
        <v>90</v>
      </c>
      <c r="W7" s="319">
        <v>55</v>
      </c>
      <c r="X7" s="320">
        <f t="shared" ref="X7:X23" si="1">SUM(S7:W7)</f>
        <v>376</v>
      </c>
      <c r="Y7" s="382" t="s">
        <v>204</v>
      </c>
      <c r="Z7" s="505"/>
      <c r="AA7" s="505"/>
      <c r="AC7" s="502"/>
      <c r="AD7" s="533"/>
      <c r="AE7" s="342" t="s">
        <v>618</v>
      </c>
      <c r="AF7" s="319">
        <v>19</v>
      </c>
      <c r="AG7" s="319">
        <v>30</v>
      </c>
      <c r="AH7" s="319">
        <v>34</v>
      </c>
      <c r="AI7" s="319">
        <v>23</v>
      </c>
      <c r="AJ7" s="319">
        <v>12</v>
      </c>
      <c r="AK7" s="320">
        <f t="shared" ref="AK7:AK25" si="2">SUM(AF7:AJ7)</f>
        <v>118</v>
      </c>
      <c r="AL7" s="382" t="s">
        <v>204</v>
      </c>
      <c r="AM7" s="505"/>
      <c r="AN7" s="518"/>
      <c r="AP7" s="502"/>
      <c r="AQ7" s="533"/>
      <c r="AR7" s="342" t="s">
        <v>618</v>
      </c>
      <c r="AS7" s="319">
        <v>36</v>
      </c>
      <c r="AT7" s="319">
        <v>86</v>
      </c>
      <c r="AU7" s="319">
        <v>87</v>
      </c>
      <c r="AV7" s="319">
        <v>51</v>
      </c>
      <c r="AW7" s="319">
        <v>35</v>
      </c>
      <c r="AX7" s="319">
        <f t="shared" ref="AX7:AX25" si="3">SUM(AS7:AW7)</f>
        <v>295</v>
      </c>
      <c r="AY7" s="382" t="s">
        <v>204</v>
      </c>
      <c r="AZ7" s="518"/>
      <c r="BA7" s="518"/>
      <c r="BC7" s="502"/>
      <c r="BD7" s="533"/>
      <c r="BE7" s="342" t="s">
        <v>618</v>
      </c>
      <c r="BF7" s="355">
        <v>27</v>
      </c>
      <c r="BG7" s="355">
        <v>70</v>
      </c>
      <c r="BH7" s="355">
        <v>63</v>
      </c>
      <c r="BI7" s="355">
        <v>25</v>
      </c>
      <c r="BJ7" s="355">
        <v>16</v>
      </c>
      <c r="BK7" s="355">
        <f t="shared" ref="BK7:BK21" si="4">SUM(BF7:BJ7)</f>
        <v>201</v>
      </c>
      <c r="BL7" s="382" t="s">
        <v>204</v>
      </c>
      <c r="BM7" s="389"/>
      <c r="BN7" s="518"/>
    </row>
    <row r="8" spans="2:66" s="30" customFormat="1" ht="20.149999999999999" customHeight="1">
      <c r="B8" s="515" t="s">
        <v>349</v>
      </c>
      <c r="C8" s="515"/>
      <c r="D8" s="321" t="s">
        <v>382</v>
      </c>
      <c r="E8" s="322">
        <v>132</v>
      </c>
      <c r="F8" s="322">
        <v>636</v>
      </c>
      <c r="G8" s="322">
        <v>521</v>
      </c>
      <c r="H8" s="322">
        <v>240</v>
      </c>
      <c r="I8" s="322">
        <v>263</v>
      </c>
      <c r="J8" s="323">
        <f t="shared" si="0"/>
        <v>1792</v>
      </c>
      <c r="K8" s="382" t="s">
        <v>203</v>
      </c>
      <c r="L8" s="516" t="s">
        <v>350</v>
      </c>
      <c r="M8" s="516"/>
      <c r="N8" s="20"/>
      <c r="P8" s="502"/>
      <c r="Q8" s="507" t="s">
        <v>387</v>
      </c>
      <c r="R8" s="318" t="s">
        <v>382</v>
      </c>
      <c r="S8" s="319">
        <v>89</v>
      </c>
      <c r="T8" s="319">
        <v>181</v>
      </c>
      <c r="U8" s="319">
        <v>169</v>
      </c>
      <c r="V8" s="319">
        <v>173</v>
      </c>
      <c r="W8" s="319">
        <v>380</v>
      </c>
      <c r="X8" s="320">
        <f t="shared" si="1"/>
        <v>992</v>
      </c>
      <c r="Y8" s="382" t="s">
        <v>203</v>
      </c>
      <c r="Z8" s="505" t="s">
        <v>388</v>
      </c>
      <c r="AA8" s="505"/>
      <c r="AC8" s="502"/>
      <c r="AD8" s="534" t="s">
        <v>387</v>
      </c>
      <c r="AE8" s="342" t="s">
        <v>382</v>
      </c>
      <c r="AF8" s="343">
        <v>142</v>
      </c>
      <c r="AG8" s="343">
        <v>230</v>
      </c>
      <c r="AH8" s="343">
        <v>276</v>
      </c>
      <c r="AI8" s="343">
        <v>245</v>
      </c>
      <c r="AJ8" s="343">
        <v>377</v>
      </c>
      <c r="AK8" s="320">
        <f t="shared" si="2"/>
        <v>1270</v>
      </c>
      <c r="AL8" s="382" t="s">
        <v>203</v>
      </c>
      <c r="AM8" s="531" t="s">
        <v>352</v>
      </c>
      <c r="AN8" s="518"/>
      <c r="AP8" s="502"/>
      <c r="AQ8" s="534" t="s">
        <v>387</v>
      </c>
      <c r="AR8" s="342" t="s">
        <v>382</v>
      </c>
      <c r="AS8" s="343">
        <v>181</v>
      </c>
      <c r="AT8" s="343">
        <v>248</v>
      </c>
      <c r="AU8" s="343">
        <v>276</v>
      </c>
      <c r="AV8" s="343">
        <v>195</v>
      </c>
      <c r="AW8" s="343">
        <v>324</v>
      </c>
      <c r="AX8" s="319">
        <f t="shared" si="3"/>
        <v>1224</v>
      </c>
      <c r="AY8" s="382" t="s">
        <v>203</v>
      </c>
      <c r="AZ8" s="518" t="s">
        <v>388</v>
      </c>
      <c r="BA8" s="518"/>
      <c r="BC8" s="502"/>
      <c r="BD8" s="534" t="s">
        <v>387</v>
      </c>
      <c r="BE8" s="342" t="s">
        <v>382</v>
      </c>
      <c r="BF8" s="356">
        <v>161</v>
      </c>
      <c r="BG8" s="356">
        <v>306</v>
      </c>
      <c r="BH8" s="356">
        <v>279</v>
      </c>
      <c r="BI8" s="356">
        <v>117</v>
      </c>
      <c r="BJ8" s="356">
        <v>72</v>
      </c>
      <c r="BK8" s="355">
        <f t="shared" si="4"/>
        <v>935</v>
      </c>
      <c r="BL8" s="382" t="s">
        <v>203</v>
      </c>
      <c r="BM8" s="505" t="s">
        <v>388</v>
      </c>
      <c r="BN8" s="518"/>
    </row>
    <row r="9" spans="2:66" s="30" customFormat="1" ht="20.149999999999999" customHeight="1">
      <c r="B9" s="503"/>
      <c r="C9" s="503"/>
      <c r="D9" s="324" t="s">
        <v>618</v>
      </c>
      <c r="E9" s="325">
        <v>39</v>
      </c>
      <c r="F9" s="325">
        <v>191</v>
      </c>
      <c r="G9" s="325">
        <v>131</v>
      </c>
      <c r="H9" s="325">
        <v>49</v>
      </c>
      <c r="I9" s="325">
        <v>55</v>
      </c>
      <c r="J9" s="326">
        <f t="shared" si="0"/>
        <v>465</v>
      </c>
      <c r="K9" s="382" t="s">
        <v>204</v>
      </c>
      <c r="L9" s="517"/>
      <c r="M9" s="517"/>
      <c r="N9" s="20"/>
      <c r="P9" s="503"/>
      <c r="Q9" s="508"/>
      <c r="R9" s="324" t="s">
        <v>618</v>
      </c>
      <c r="S9" s="325">
        <v>79</v>
      </c>
      <c r="T9" s="325">
        <v>110</v>
      </c>
      <c r="U9" s="325">
        <v>121</v>
      </c>
      <c r="V9" s="325">
        <v>125</v>
      </c>
      <c r="W9" s="325">
        <v>267</v>
      </c>
      <c r="X9" s="326">
        <f t="shared" si="1"/>
        <v>702</v>
      </c>
      <c r="Y9" s="382" t="s">
        <v>204</v>
      </c>
      <c r="Z9" s="506"/>
      <c r="AA9" s="506"/>
      <c r="AC9" s="503"/>
      <c r="AD9" s="535"/>
      <c r="AE9" s="379" t="s">
        <v>618</v>
      </c>
      <c r="AF9" s="380">
        <v>105</v>
      </c>
      <c r="AG9" s="380">
        <v>183</v>
      </c>
      <c r="AH9" s="380">
        <v>193</v>
      </c>
      <c r="AI9" s="380">
        <v>161</v>
      </c>
      <c r="AJ9" s="380">
        <v>246</v>
      </c>
      <c r="AK9" s="326">
        <f t="shared" si="2"/>
        <v>888</v>
      </c>
      <c r="AL9" s="382" t="s">
        <v>204</v>
      </c>
      <c r="AM9" s="532"/>
      <c r="AN9" s="517"/>
      <c r="AP9" s="503"/>
      <c r="AQ9" s="535"/>
      <c r="AR9" s="379" t="s">
        <v>618</v>
      </c>
      <c r="AS9" s="380">
        <v>118</v>
      </c>
      <c r="AT9" s="380">
        <v>159</v>
      </c>
      <c r="AU9" s="380">
        <v>201</v>
      </c>
      <c r="AV9" s="380">
        <v>114</v>
      </c>
      <c r="AW9" s="380">
        <v>201</v>
      </c>
      <c r="AX9" s="325">
        <f t="shared" si="3"/>
        <v>793</v>
      </c>
      <c r="AY9" s="382" t="s">
        <v>204</v>
      </c>
      <c r="AZ9" s="517"/>
      <c r="BA9" s="517"/>
      <c r="BC9" s="503"/>
      <c r="BD9" s="535"/>
      <c r="BE9" s="379" t="s">
        <v>618</v>
      </c>
      <c r="BF9" s="383">
        <v>98</v>
      </c>
      <c r="BG9" s="383">
        <v>204</v>
      </c>
      <c r="BH9" s="383">
        <v>190</v>
      </c>
      <c r="BI9" s="383">
        <v>81</v>
      </c>
      <c r="BJ9" s="383">
        <v>60</v>
      </c>
      <c r="BK9" s="384">
        <f t="shared" si="4"/>
        <v>633</v>
      </c>
      <c r="BL9" s="382" t="s">
        <v>204</v>
      </c>
      <c r="BM9" s="506"/>
      <c r="BN9" s="517"/>
    </row>
    <row r="10" spans="2:66" s="30" customFormat="1" ht="20.149999999999999" customHeight="1">
      <c r="B10" s="502" t="s">
        <v>599</v>
      </c>
      <c r="C10" s="502"/>
      <c r="D10" s="318" t="s">
        <v>382</v>
      </c>
      <c r="E10" s="319">
        <v>7</v>
      </c>
      <c r="F10" s="319">
        <v>26</v>
      </c>
      <c r="G10" s="319">
        <v>14</v>
      </c>
      <c r="H10" s="319">
        <v>25</v>
      </c>
      <c r="I10" s="319">
        <v>14</v>
      </c>
      <c r="J10" s="320">
        <f t="shared" si="0"/>
        <v>86</v>
      </c>
      <c r="K10" s="353" t="s">
        <v>203</v>
      </c>
      <c r="L10" s="518" t="s">
        <v>353</v>
      </c>
      <c r="M10" s="518"/>
      <c r="N10" s="20"/>
      <c r="P10" s="519" t="s">
        <v>389</v>
      </c>
      <c r="Q10" s="519"/>
      <c r="R10" s="321" t="s">
        <v>382</v>
      </c>
      <c r="S10" s="322">
        <v>137</v>
      </c>
      <c r="T10" s="322">
        <v>559</v>
      </c>
      <c r="U10" s="322">
        <v>551</v>
      </c>
      <c r="V10" s="322">
        <v>176</v>
      </c>
      <c r="W10" s="322">
        <v>89</v>
      </c>
      <c r="X10" s="323">
        <f t="shared" si="1"/>
        <v>1512</v>
      </c>
      <c r="Y10" s="353" t="s">
        <v>203</v>
      </c>
      <c r="Z10" s="521" t="s">
        <v>390</v>
      </c>
      <c r="AA10" s="521"/>
      <c r="AC10" s="515" t="s">
        <v>389</v>
      </c>
      <c r="AD10" s="515"/>
      <c r="AE10" s="344" t="s">
        <v>382</v>
      </c>
      <c r="AF10" s="381">
        <v>206</v>
      </c>
      <c r="AG10" s="381">
        <v>549</v>
      </c>
      <c r="AH10" s="381">
        <v>378</v>
      </c>
      <c r="AI10" s="381">
        <v>145</v>
      </c>
      <c r="AJ10" s="381">
        <v>49</v>
      </c>
      <c r="AK10" s="323">
        <f t="shared" si="2"/>
        <v>1327</v>
      </c>
      <c r="AL10" s="353" t="s">
        <v>203</v>
      </c>
      <c r="AM10" s="516" t="s">
        <v>350</v>
      </c>
      <c r="AN10" s="516"/>
      <c r="AP10" s="515" t="s">
        <v>349</v>
      </c>
      <c r="AQ10" s="515"/>
      <c r="AR10" s="344" t="s">
        <v>382</v>
      </c>
      <c r="AS10" s="381">
        <v>189</v>
      </c>
      <c r="AT10" s="381">
        <v>670</v>
      </c>
      <c r="AU10" s="381">
        <v>345</v>
      </c>
      <c r="AV10" s="381">
        <v>157</v>
      </c>
      <c r="AW10" s="381">
        <v>58</v>
      </c>
      <c r="AX10" s="322">
        <f t="shared" si="3"/>
        <v>1419</v>
      </c>
      <c r="AY10" s="353" t="s">
        <v>203</v>
      </c>
      <c r="AZ10" s="516" t="s">
        <v>350</v>
      </c>
      <c r="BA10" s="516"/>
      <c r="BC10" s="515" t="s">
        <v>349</v>
      </c>
      <c r="BD10" s="515"/>
      <c r="BE10" s="344" t="s">
        <v>382</v>
      </c>
      <c r="BF10" s="385">
        <v>193</v>
      </c>
      <c r="BG10" s="385">
        <v>621</v>
      </c>
      <c r="BH10" s="385">
        <v>262</v>
      </c>
      <c r="BI10" s="385">
        <v>105</v>
      </c>
      <c r="BJ10" s="385">
        <v>29</v>
      </c>
      <c r="BK10" s="386">
        <f t="shared" si="4"/>
        <v>1210</v>
      </c>
      <c r="BL10" s="353" t="s">
        <v>203</v>
      </c>
      <c r="BM10" s="516" t="s">
        <v>350</v>
      </c>
      <c r="BN10" s="516"/>
    </row>
    <row r="11" spans="2:66" s="30" customFormat="1" ht="20.149999999999999" customHeight="1">
      <c r="B11" s="502"/>
      <c r="C11" s="502"/>
      <c r="D11" s="318" t="s">
        <v>618</v>
      </c>
      <c r="E11" s="319">
        <v>5</v>
      </c>
      <c r="F11" s="319">
        <v>15</v>
      </c>
      <c r="G11" s="319">
        <v>12</v>
      </c>
      <c r="H11" s="319">
        <v>8</v>
      </c>
      <c r="I11" s="319">
        <v>22</v>
      </c>
      <c r="J11" s="320">
        <f t="shared" si="0"/>
        <v>62</v>
      </c>
      <c r="K11" s="382" t="s">
        <v>204</v>
      </c>
      <c r="L11" s="518"/>
      <c r="M11" s="518"/>
      <c r="N11" s="20"/>
      <c r="P11" s="520"/>
      <c r="Q11" s="520"/>
      <c r="R11" s="324" t="s">
        <v>618</v>
      </c>
      <c r="S11" s="325">
        <v>45</v>
      </c>
      <c r="T11" s="325">
        <v>168</v>
      </c>
      <c r="U11" s="325">
        <v>136</v>
      </c>
      <c r="V11" s="325">
        <v>41</v>
      </c>
      <c r="W11" s="325">
        <v>9</v>
      </c>
      <c r="X11" s="326">
        <f t="shared" si="1"/>
        <v>399</v>
      </c>
      <c r="Y11" s="382" t="s">
        <v>204</v>
      </c>
      <c r="Z11" s="522"/>
      <c r="AA11" s="522"/>
      <c r="AC11" s="503"/>
      <c r="AD11" s="503"/>
      <c r="AE11" s="379" t="s">
        <v>618</v>
      </c>
      <c r="AF11" s="380">
        <v>59</v>
      </c>
      <c r="AG11" s="380">
        <v>161</v>
      </c>
      <c r="AH11" s="380">
        <v>90</v>
      </c>
      <c r="AI11" s="380">
        <v>25</v>
      </c>
      <c r="AJ11" s="380">
        <v>5</v>
      </c>
      <c r="AK11" s="326">
        <f t="shared" si="2"/>
        <v>340</v>
      </c>
      <c r="AL11" s="382" t="s">
        <v>204</v>
      </c>
      <c r="AM11" s="517"/>
      <c r="AN11" s="517"/>
      <c r="AP11" s="503"/>
      <c r="AQ11" s="503"/>
      <c r="AR11" s="379" t="s">
        <v>618</v>
      </c>
      <c r="AS11" s="380">
        <v>72</v>
      </c>
      <c r="AT11" s="380">
        <v>192</v>
      </c>
      <c r="AU11" s="380">
        <v>81</v>
      </c>
      <c r="AV11" s="380">
        <v>24</v>
      </c>
      <c r="AW11" s="380">
        <v>7</v>
      </c>
      <c r="AX11" s="325">
        <f t="shared" si="3"/>
        <v>376</v>
      </c>
      <c r="AY11" s="382" t="s">
        <v>204</v>
      </c>
      <c r="AZ11" s="517"/>
      <c r="BA11" s="517"/>
      <c r="BC11" s="503"/>
      <c r="BD11" s="503"/>
      <c r="BE11" s="379" t="s">
        <v>618</v>
      </c>
      <c r="BF11" s="383">
        <v>62</v>
      </c>
      <c r="BG11" s="383">
        <v>174</v>
      </c>
      <c r="BH11" s="383">
        <v>62</v>
      </c>
      <c r="BI11" s="383">
        <v>23</v>
      </c>
      <c r="BJ11" s="383">
        <v>4</v>
      </c>
      <c r="BK11" s="384">
        <f t="shared" si="4"/>
        <v>325</v>
      </c>
      <c r="BL11" s="382" t="s">
        <v>204</v>
      </c>
      <c r="BM11" s="517"/>
      <c r="BN11" s="517"/>
    </row>
    <row r="12" spans="2:66" s="30" customFormat="1" ht="20.149999999999999" customHeight="1">
      <c r="B12" s="515" t="s">
        <v>600</v>
      </c>
      <c r="C12" s="515"/>
      <c r="D12" s="321" t="s">
        <v>382</v>
      </c>
      <c r="E12" s="322">
        <v>7</v>
      </c>
      <c r="F12" s="322">
        <v>12</v>
      </c>
      <c r="G12" s="322">
        <v>10</v>
      </c>
      <c r="H12" s="322">
        <v>5</v>
      </c>
      <c r="I12" s="322">
        <v>7</v>
      </c>
      <c r="J12" s="323">
        <f t="shared" si="0"/>
        <v>41</v>
      </c>
      <c r="K12" s="353" t="s">
        <v>203</v>
      </c>
      <c r="L12" s="516" t="s">
        <v>354</v>
      </c>
      <c r="M12" s="516"/>
      <c r="N12" s="20"/>
      <c r="P12" s="519" t="s">
        <v>604</v>
      </c>
      <c r="Q12" s="519"/>
      <c r="R12" s="321" t="s">
        <v>382</v>
      </c>
      <c r="S12" s="322">
        <v>14</v>
      </c>
      <c r="T12" s="322">
        <v>21</v>
      </c>
      <c r="U12" s="322">
        <v>27</v>
      </c>
      <c r="V12" s="322">
        <v>28</v>
      </c>
      <c r="W12" s="322">
        <v>9</v>
      </c>
      <c r="X12" s="323">
        <f t="shared" si="1"/>
        <v>99</v>
      </c>
      <c r="Y12" s="353" t="s">
        <v>203</v>
      </c>
      <c r="Z12" s="523" t="s">
        <v>391</v>
      </c>
      <c r="AA12" s="523"/>
      <c r="AC12" s="515" t="s">
        <v>604</v>
      </c>
      <c r="AD12" s="515"/>
      <c r="AE12" s="344" t="s">
        <v>382</v>
      </c>
      <c r="AF12" s="381">
        <v>20</v>
      </c>
      <c r="AG12" s="381">
        <v>19</v>
      </c>
      <c r="AH12" s="381">
        <v>35</v>
      </c>
      <c r="AI12" s="381">
        <v>19</v>
      </c>
      <c r="AJ12" s="381">
        <v>13</v>
      </c>
      <c r="AK12" s="323">
        <f t="shared" si="2"/>
        <v>106</v>
      </c>
      <c r="AL12" s="353" t="s">
        <v>203</v>
      </c>
      <c r="AM12" s="516" t="s">
        <v>353</v>
      </c>
      <c r="AN12" s="516"/>
      <c r="AP12" s="515" t="s">
        <v>599</v>
      </c>
      <c r="AQ12" s="515"/>
      <c r="AR12" s="344" t="s">
        <v>382</v>
      </c>
      <c r="AS12" s="381">
        <v>26</v>
      </c>
      <c r="AT12" s="381">
        <v>32</v>
      </c>
      <c r="AU12" s="381">
        <v>36</v>
      </c>
      <c r="AV12" s="381">
        <v>24</v>
      </c>
      <c r="AW12" s="381">
        <v>12</v>
      </c>
      <c r="AX12" s="322">
        <f t="shared" si="3"/>
        <v>130</v>
      </c>
      <c r="AY12" s="353" t="s">
        <v>203</v>
      </c>
      <c r="AZ12" s="516" t="s">
        <v>353</v>
      </c>
      <c r="BA12" s="516"/>
      <c r="BC12" s="515" t="s">
        <v>599</v>
      </c>
      <c r="BD12" s="515"/>
      <c r="BE12" s="344" t="s">
        <v>382</v>
      </c>
      <c r="BF12" s="385">
        <v>19</v>
      </c>
      <c r="BG12" s="385">
        <v>36</v>
      </c>
      <c r="BH12" s="385">
        <v>29</v>
      </c>
      <c r="BI12" s="385">
        <v>19</v>
      </c>
      <c r="BJ12" s="385">
        <v>6</v>
      </c>
      <c r="BK12" s="386">
        <f t="shared" si="4"/>
        <v>109</v>
      </c>
      <c r="BL12" s="353" t="s">
        <v>203</v>
      </c>
      <c r="BM12" s="516" t="s">
        <v>353</v>
      </c>
      <c r="BN12" s="516"/>
    </row>
    <row r="13" spans="2:66" s="30" customFormat="1" ht="20.149999999999999" customHeight="1">
      <c r="B13" s="503"/>
      <c r="C13" s="503"/>
      <c r="D13" s="324" t="s">
        <v>618</v>
      </c>
      <c r="E13" s="325">
        <v>5</v>
      </c>
      <c r="F13" s="325">
        <v>10</v>
      </c>
      <c r="G13" s="325">
        <v>7</v>
      </c>
      <c r="H13" s="325">
        <v>4</v>
      </c>
      <c r="I13" s="325">
        <v>7</v>
      </c>
      <c r="J13" s="326">
        <f t="shared" si="0"/>
        <v>33</v>
      </c>
      <c r="K13" s="382" t="s">
        <v>204</v>
      </c>
      <c r="L13" s="517"/>
      <c r="M13" s="517"/>
      <c r="N13" s="29"/>
      <c r="P13" s="520"/>
      <c r="Q13" s="520"/>
      <c r="R13" s="324" t="s">
        <v>618</v>
      </c>
      <c r="S13" s="325">
        <v>9</v>
      </c>
      <c r="T13" s="325">
        <v>17</v>
      </c>
      <c r="U13" s="325">
        <v>20</v>
      </c>
      <c r="V13" s="325">
        <v>18</v>
      </c>
      <c r="W13" s="325">
        <v>14</v>
      </c>
      <c r="X13" s="326">
        <f t="shared" si="1"/>
        <v>78</v>
      </c>
      <c r="Y13" s="382" t="s">
        <v>204</v>
      </c>
      <c r="Z13" s="524"/>
      <c r="AA13" s="524"/>
      <c r="AC13" s="503"/>
      <c r="AD13" s="503"/>
      <c r="AE13" s="379" t="s">
        <v>618</v>
      </c>
      <c r="AF13" s="380">
        <v>9</v>
      </c>
      <c r="AG13" s="380">
        <v>21</v>
      </c>
      <c r="AH13" s="380">
        <v>19</v>
      </c>
      <c r="AI13" s="380">
        <v>20</v>
      </c>
      <c r="AJ13" s="380">
        <v>16</v>
      </c>
      <c r="AK13" s="326">
        <f t="shared" si="2"/>
        <v>85</v>
      </c>
      <c r="AL13" s="382" t="s">
        <v>204</v>
      </c>
      <c r="AM13" s="517"/>
      <c r="AN13" s="517"/>
      <c r="AP13" s="503"/>
      <c r="AQ13" s="503"/>
      <c r="AR13" s="379" t="s">
        <v>618</v>
      </c>
      <c r="AS13" s="380">
        <v>13</v>
      </c>
      <c r="AT13" s="380">
        <v>19</v>
      </c>
      <c r="AU13" s="380">
        <v>17</v>
      </c>
      <c r="AV13" s="380">
        <v>12</v>
      </c>
      <c r="AW13" s="380">
        <v>18</v>
      </c>
      <c r="AX13" s="325">
        <f t="shared" si="3"/>
        <v>79</v>
      </c>
      <c r="AY13" s="382" t="s">
        <v>204</v>
      </c>
      <c r="AZ13" s="517"/>
      <c r="BA13" s="517"/>
      <c r="BC13" s="503"/>
      <c r="BD13" s="503"/>
      <c r="BE13" s="379" t="s">
        <v>618</v>
      </c>
      <c r="BF13" s="383">
        <v>17</v>
      </c>
      <c r="BG13" s="383">
        <v>19</v>
      </c>
      <c r="BH13" s="383">
        <v>14</v>
      </c>
      <c r="BI13" s="383">
        <v>12</v>
      </c>
      <c r="BJ13" s="383">
        <v>10</v>
      </c>
      <c r="BK13" s="384">
        <f t="shared" si="4"/>
        <v>72</v>
      </c>
      <c r="BL13" s="382" t="s">
        <v>204</v>
      </c>
      <c r="BM13" s="517"/>
      <c r="BN13" s="517"/>
    </row>
    <row r="14" spans="2:66" s="30" customFormat="1" ht="20.149999999999999" customHeight="1">
      <c r="B14" s="502" t="s">
        <v>601</v>
      </c>
      <c r="C14" s="502"/>
      <c r="D14" s="318" t="s">
        <v>382</v>
      </c>
      <c r="E14" s="319">
        <v>1</v>
      </c>
      <c r="F14" s="319">
        <v>1</v>
      </c>
      <c r="G14" s="319">
        <v>0</v>
      </c>
      <c r="H14" s="319">
        <v>0</v>
      </c>
      <c r="I14" s="319">
        <v>1</v>
      </c>
      <c r="J14" s="320">
        <f t="shared" si="0"/>
        <v>3</v>
      </c>
      <c r="K14" s="353" t="s">
        <v>203</v>
      </c>
      <c r="L14" s="518" t="s">
        <v>355</v>
      </c>
      <c r="M14" s="518"/>
      <c r="N14" s="20"/>
      <c r="P14" s="519" t="s">
        <v>605</v>
      </c>
      <c r="Q14" s="519"/>
      <c r="R14" s="321" t="s">
        <v>382</v>
      </c>
      <c r="S14" s="322">
        <v>22</v>
      </c>
      <c r="T14" s="322">
        <v>30</v>
      </c>
      <c r="U14" s="322">
        <v>17</v>
      </c>
      <c r="V14" s="322">
        <v>13</v>
      </c>
      <c r="W14" s="322">
        <v>15</v>
      </c>
      <c r="X14" s="323">
        <f t="shared" si="1"/>
        <v>97</v>
      </c>
      <c r="Y14" s="353" t="s">
        <v>203</v>
      </c>
      <c r="Z14" s="516" t="s">
        <v>354</v>
      </c>
      <c r="AA14" s="516"/>
      <c r="AC14" s="515" t="s">
        <v>605</v>
      </c>
      <c r="AD14" s="515"/>
      <c r="AE14" s="344" t="s">
        <v>382</v>
      </c>
      <c r="AF14" s="381">
        <v>21</v>
      </c>
      <c r="AG14" s="381">
        <v>18</v>
      </c>
      <c r="AH14" s="381">
        <v>17</v>
      </c>
      <c r="AI14" s="381">
        <v>12</v>
      </c>
      <c r="AJ14" s="381">
        <v>11</v>
      </c>
      <c r="AK14" s="323">
        <f t="shared" si="2"/>
        <v>79</v>
      </c>
      <c r="AL14" s="353" t="s">
        <v>203</v>
      </c>
      <c r="AM14" s="516" t="s">
        <v>354</v>
      </c>
      <c r="AN14" s="516"/>
      <c r="AP14" s="515" t="s">
        <v>600</v>
      </c>
      <c r="AQ14" s="515"/>
      <c r="AR14" s="344" t="s">
        <v>382</v>
      </c>
      <c r="AS14" s="381">
        <v>17</v>
      </c>
      <c r="AT14" s="381">
        <v>21</v>
      </c>
      <c r="AU14" s="381">
        <v>11</v>
      </c>
      <c r="AV14" s="381">
        <v>5</v>
      </c>
      <c r="AW14" s="381">
        <v>9</v>
      </c>
      <c r="AX14" s="322">
        <f t="shared" si="3"/>
        <v>63</v>
      </c>
      <c r="AY14" s="353" t="s">
        <v>203</v>
      </c>
      <c r="AZ14" s="516" t="s">
        <v>354</v>
      </c>
      <c r="BA14" s="516"/>
      <c r="BC14" s="515" t="s">
        <v>600</v>
      </c>
      <c r="BD14" s="515"/>
      <c r="BE14" s="344" t="s">
        <v>382</v>
      </c>
      <c r="BF14" s="385">
        <v>10</v>
      </c>
      <c r="BG14" s="385">
        <v>17</v>
      </c>
      <c r="BH14" s="385">
        <v>8</v>
      </c>
      <c r="BI14" s="385">
        <v>3</v>
      </c>
      <c r="BJ14" s="385">
        <v>1</v>
      </c>
      <c r="BK14" s="386">
        <f t="shared" si="4"/>
        <v>39</v>
      </c>
      <c r="BL14" s="353" t="s">
        <v>203</v>
      </c>
      <c r="BM14" s="516" t="s">
        <v>354</v>
      </c>
      <c r="BN14" s="516"/>
    </row>
    <row r="15" spans="2:66" s="30" customFormat="1" ht="20.149999999999999" customHeight="1">
      <c r="B15" s="502"/>
      <c r="C15" s="502"/>
      <c r="D15" s="318" t="s">
        <v>618</v>
      </c>
      <c r="E15" s="319">
        <v>1</v>
      </c>
      <c r="F15" s="319">
        <v>0</v>
      </c>
      <c r="G15" s="319">
        <v>0</v>
      </c>
      <c r="H15" s="319">
        <v>1</v>
      </c>
      <c r="I15" s="319">
        <v>3</v>
      </c>
      <c r="J15" s="320">
        <f t="shared" si="0"/>
        <v>5</v>
      </c>
      <c r="K15" s="382" t="s">
        <v>204</v>
      </c>
      <c r="L15" s="518"/>
      <c r="M15" s="518"/>
      <c r="N15" s="20"/>
      <c r="P15" s="520"/>
      <c r="Q15" s="520"/>
      <c r="R15" s="324" t="s">
        <v>618</v>
      </c>
      <c r="S15" s="325">
        <v>23</v>
      </c>
      <c r="T15" s="325">
        <v>18</v>
      </c>
      <c r="U15" s="325">
        <v>12</v>
      </c>
      <c r="V15" s="325">
        <v>2</v>
      </c>
      <c r="W15" s="325">
        <v>9</v>
      </c>
      <c r="X15" s="326">
        <f t="shared" si="1"/>
        <v>64</v>
      </c>
      <c r="Y15" s="382" t="s">
        <v>204</v>
      </c>
      <c r="Z15" s="517"/>
      <c r="AA15" s="517"/>
      <c r="AC15" s="503"/>
      <c r="AD15" s="503"/>
      <c r="AE15" s="379" t="s">
        <v>618</v>
      </c>
      <c r="AF15" s="380">
        <v>20</v>
      </c>
      <c r="AG15" s="380">
        <v>17</v>
      </c>
      <c r="AH15" s="380">
        <v>9</v>
      </c>
      <c r="AI15" s="380">
        <v>4</v>
      </c>
      <c r="AJ15" s="380">
        <v>10</v>
      </c>
      <c r="AK15" s="326">
        <f t="shared" si="2"/>
        <v>60</v>
      </c>
      <c r="AL15" s="382" t="s">
        <v>204</v>
      </c>
      <c r="AM15" s="517"/>
      <c r="AN15" s="517"/>
      <c r="AP15" s="503"/>
      <c r="AQ15" s="503"/>
      <c r="AR15" s="379" t="s">
        <v>618</v>
      </c>
      <c r="AS15" s="380">
        <v>11</v>
      </c>
      <c r="AT15" s="380">
        <v>14</v>
      </c>
      <c r="AU15" s="380">
        <v>5</v>
      </c>
      <c r="AV15" s="380">
        <v>6</v>
      </c>
      <c r="AW15" s="380">
        <v>6</v>
      </c>
      <c r="AX15" s="325">
        <f t="shared" si="3"/>
        <v>42</v>
      </c>
      <c r="AY15" s="382" t="s">
        <v>204</v>
      </c>
      <c r="AZ15" s="517"/>
      <c r="BA15" s="517"/>
      <c r="BC15" s="503"/>
      <c r="BD15" s="503"/>
      <c r="BE15" s="379" t="s">
        <v>618</v>
      </c>
      <c r="BF15" s="383">
        <v>12</v>
      </c>
      <c r="BG15" s="383">
        <v>6</v>
      </c>
      <c r="BH15" s="383">
        <v>4</v>
      </c>
      <c r="BI15" s="383">
        <v>3</v>
      </c>
      <c r="BJ15" s="383">
        <v>4</v>
      </c>
      <c r="BK15" s="384">
        <f t="shared" si="4"/>
        <v>29</v>
      </c>
      <c r="BL15" s="382" t="s">
        <v>204</v>
      </c>
      <c r="BM15" s="517"/>
      <c r="BN15" s="517"/>
    </row>
    <row r="16" spans="2:66" s="30" customFormat="1" ht="20.149999999999999" customHeight="1">
      <c r="B16" s="515" t="s">
        <v>603</v>
      </c>
      <c r="C16" s="515"/>
      <c r="D16" s="321" t="s">
        <v>382</v>
      </c>
      <c r="E16" s="322">
        <v>34</v>
      </c>
      <c r="F16" s="322">
        <v>150</v>
      </c>
      <c r="G16" s="322">
        <v>111</v>
      </c>
      <c r="H16" s="322">
        <v>95</v>
      </c>
      <c r="I16" s="322">
        <v>123</v>
      </c>
      <c r="J16" s="323">
        <f t="shared" si="0"/>
        <v>513</v>
      </c>
      <c r="K16" s="353" t="s">
        <v>203</v>
      </c>
      <c r="L16" s="516" t="s">
        <v>392</v>
      </c>
      <c r="M16" s="516"/>
      <c r="N16" s="20"/>
      <c r="P16" s="519" t="s">
        <v>606</v>
      </c>
      <c r="Q16" s="519"/>
      <c r="R16" s="321" t="s">
        <v>382</v>
      </c>
      <c r="S16" s="322">
        <v>6</v>
      </c>
      <c r="T16" s="322">
        <v>5</v>
      </c>
      <c r="U16" s="322">
        <v>0</v>
      </c>
      <c r="V16" s="322">
        <v>0</v>
      </c>
      <c r="W16" s="322">
        <v>1</v>
      </c>
      <c r="X16" s="323">
        <f t="shared" si="1"/>
        <v>12</v>
      </c>
      <c r="Y16" s="353" t="s">
        <v>203</v>
      </c>
      <c r="Z16" s="516" t="s">
        <v>355</v>
      </c>
      <c r="AA16" s="516"/>
      <c r="AC16" s="515" t="s">
        <v>606</v>
      </c>
      <c r="AD16" s="515"/>
      <c r="AE16" s="344" t="s">
        <v>382</v>
      </c>
      <c r="AF16" s="381">
        <v>5</v>
      </c>
      <c r="AG16" s="381">
        <v>5</v>
      </c>
      <c r="AH16" s="381">
        <v>0</v>
      </c>
      <c r="AI16" s="381">
        <v>0</v>
      </c>
      <c r="AJ16" s="381">
        <v>1</v>
      </c>
      <c r="AK16" s="323">
        <f t="shared" si="2"/>
        <v>11</v>
      </c>
      <c r="AL16" s="353" t="s">
        <v>203</v>
      </c>
      <c r="AM16" s="516" t="s">
        <v>355</v>
      </c>
      <c r="AN16" s="516"/>
      <c r="AP16" s="515" t="s">
        <v>606</v>
      </c>
      <c r="AQ16" s="515"/>
      <c r="AR16" s="344" t="s">
        <v>382</v>
      </c>
      <c r="AS16" s="381">
        <v>11</v>
      </c>
      <c r="AT16" s="381">
        <v>3</v>
      </c>
      <c r="AU16" s="381">
        <v>1</v>
      </c>
      <c r="AV16" s="381">
        <v>4</v>
      </c>
      <c r="AW16" s="381">
        <v>1</v>
      </c>
      <c r="AX16" s="322">
        <f t="shared" si="3"/>
        <v>20</v>
      </c>
      <c r="AY16" s="353" t="s">
        <v>203</v>
      </c>
      <c r="AZ16" s="516" t="s">
        <v>355</v>
      </c>
      <c r="BA16" s="516"/>
      <c r="BC16" s="515" t="s">
        <v>601</v>
      </c>
      <c r="BD16" s="515"/>
      <c r="BE16" s="344" t="s">
        <v>382</v>
      </c>
      <c r="BF16" s="385">
        <v>7</v>
      </c>
      <c r="BG16" s="385">
        <v>5</v>
      </c>
      <c r="BH16" s="385">
        <v>3</v>
      </c>
      <c r="BI16" s="385">
        <v>3</v>
      </c>
      <c r="BJ16" s="385">
        <v>1</v>
      </c>
      <c r="BK16" s="386">
        <f t="shared" si="4"/>
        <v>19</v>
      </c>
      <c r="BL16" s="353" t="s">
        <v>203</v>
      </c>
      <c r="BM16" s="516" t="s">
        <v>355</v>
      </c>
      <c r="BN16" s="516"/>
    </row>
    <row r="17" spans="2:66" s="30" customFormat="1" ht="20.149999999999999" customHeight="1">
      <c r="B17" s="503"/>
      <c r="C17" s="503"/>
      <c r="D17" s="324" t="s">
        <v>618</v>
      </c>
      <c r="E17" s="325">
        <v>31</v>
      </c>
      <c r="F17" s="325">
        <v>100</v>
      </c>
      <c r="G17" s="325">
        <v>71</v>
      </c>
      <c r="H17" s="325">
        <v>52</v>
      </c>
      <c r="I17" s="325">
        <v>83</v>
      </c>
      <c r="J17" s="326">
        <f t="shared" si="0"/>
        <v>337</v>
      </c>
      <c r="K17" s="382" t="s">
        <v>204</v>
      </c>
      <c r="L17" s="517"/>
      <c r="M17" s="517"/>
      <c r="N17" s="20"/>
      <c r="P17" s="520"/>
      <c r="Q17" s="520"/>
      <c r="R17" s="324" t="s">
        <v>618</v>
      </c>
      <c r="S17" s="325">
        <v>2</v>
      </c>
      <c r="T17" s="325">
        <v>1</v>
      </c>
      <c r="U17" s="325">
        <v>1</v>
      </c>
      <c r="V17" s="325">
        <v>0</v>
      </c>
      <c r="W17" s="325">
        <v>3</v>
      </c>
      <c r="X17" s="326">
        <f t="shared" si="1"/>
        <v>7</v>
      </c>
      <c r="Y17" s="382" t="s">
        <v>204</v>
      </c>
      <c r="Z17" s="517"/>
      <c r="AA17" s="517"/>
      <c r="AC17" s="503"/>
      <c r="AD17" s="503"/>
      <c r="AE17" s="379" t="s">
        <v>618</v>
      </c>
      <c r="AF17" s="380">
        <v>4</v>
      </c>
      <c r="AG17" s="380">
        <v>3</v>
      </c>
      <c r="AH17" s="380">
        <v>0</v>
      </c>
      <c r="AI17" s="380">
        <v>4</v>
      </c>
      <c r="AJ17" s="380">
        <v>4</v>
      </c>
      <c r="AK17" s="326">
        <f t="shared" si="2"/>
        <v>15</v>
      </c>
      <c r="AL17" s="382" t="s">
        <v>204</v>
      </c>
      <c r="AM17" s="517"/>
      <c r="AN17" s="517"/>
      <c r="AP17" s="503"/>
      <c r="AQ17" s="503"/>
      <c r="AR17" s="379" t="s">
        <v>618</v>
      </c>
      <c r="AS17" s="380">
        <v>7</v>
      </c>
      <c r="AT17" s="380">
        <v>4</v>
      </c>
      <c r="AU17" s="380">
        <v>4</v>
      </c>
      <c r="AV17" s="380">
        <v>6</v>
      </c>
      <c r="AW17" s="380">
        <v>4</v>
      </c>
      <c r="AX17" s="325">
        <f t="shared" si="3"/>
        <v>25</v>
      </c>
      <c r="AY17" s="382" t="s">
        <v>204</v>
      </c>
      <c r="AZ17" s="517"/>
      <c r="BA17" s="517"/>
      <c r="BC17" s="503"/>
      <c r="BD17" s="503"/>
      <c r="BE17" s="379" t="s">
        <v>618</v>
      </c>
      <c r="BF17" s="383">
        <v>8</v>
      </c>
      <c r="BG17" s="383">
        <v>4</v>
      </c>
      <c r="BH17" s="383">
        <v>2</v>
      </c>
      <c r="BI17" s="383">
        <v>5</v>
      </c>
      <c r="BJ17" s="383">
        <v>1</v>
      </c>
      <c r="BK17" s="384">
        <f t="shared" si="4"/>
        <v>20</v>
      </c>
      <c r="BL17" s="382" t="s">
        <v>204</v>
      </c>
      <c r="BM17" s="517"/>
      <c r="BN17" s="517"/>
    </row>
    <row r="18" spans="2:66" s="30" customFormat="1" ht="20.149999999999999" customHeight="1">
      <c r="B18" s="502" t="s">
        <v>393</v>
      </c>
      <c r="C18" s="502"/>
      <c r="D18" s="318" t="s">
        <v>382</v>
      </c>
      <c r="E18" s="319">
        <v>88</v>
      </c>
      <c r="F18" s="319">
        <v>19</v>
      </c>
      <c r="G18" s="319">
        <v>0</v>
      </c>
      <c r="H18" s="319">
        <v>0</v>
      </c>
      <c r="I18" s="319">
        <v>0</v>
      </c>
      <c r="J18" s="320">
        <f t="shared" si="0"/>
        <v>107</v>
      </c>
      <c r="K18" s="353" t="s">
        <v>203</v>
      </c>
      <c r="L18" s="518" t="s">
        <v>358</v>
      </c>
      <c r="M18" s="518"/>
      <c r="N18" s="20"/>
      <c r="P18" s="529" t="s">
        <v>603</v>
      </c>
      <c r="Q18" s="529"/>
      <c r="R18" s="321" t="s">
        <v>382</v>
      </c>
      <c r="S18" s="322">
        <v>44</v>
      </c>
      <c r="T18" s="322">
        <v>108</v>
      </c>
      <c r="U18" s="322">
        <v>104</v>
      </c>
      <c r="V18" s="322">
        <v>62</v>
      </c>
      <c r="W18" s="322">
        <v>86</v>
      </c>
      <c r="X18" s="323">
        <f t="shared" si="1"/>
        <v>404</v>
      </c>
      <c r="Y18" s="353" t="s">
        <v>203</v>
      </c>
      <c r="Z18" s="516" t="s">
        <v>392</v>
      </c>
      <c r="AA18" s="516"/>
      <c r="AC18" s="515" t="s">
        <v>609</v>
      </c>
      <c r="AD18" s="515"/>
      <c r="AE18" s="344" t="s">
        <v>382</v>
      </c>
      <c r="AF18" s="381">
        <v>46</v>
      </c>
      <c r="AG18" s="381">
        <v>118</v>
      </c>
      <c r="AH18" s="381">
        <v>108</v>
      </c>
      <c r="AI18" s="381">
        <v>59</v>
      </c>
      <c r="AJ18" s="381">
        <v>73</v>
      </c>
      <c r="AK18" s="323">
        <f t="shared" si="2"/>
        <v>404</v>
      </c>
      <c r="AL18" s="353" t="s">
        <v>203</v>
      </c>
      <c r="AM18" s="516" t="s">
        <v>392</v>
      </c>
      <c r="AN18" s="516"/>
      <c r="AP18" s="515" t="s">
        <v>603</v>
      </c>
      <c r="AQ18" s="515"/>
      <c r="AR18" s="344" t="s">
        <v>382</v>
      </c>
      <c r="AS18" s="381">
        <v>69</v>
      </c>
      <c r="AT18" s="381">
        <v>119</v>
      </c>
      <c r="AU18" s="381">
        <v>125</v>
      </c>
      <c r="AV18" s="381">
        <v>64</v>
      </c>
      <c r="AW18" s="381">
        <v>84</v>
      </c>
      <c r="AX18" s="322">
        <f t="shared" si="3"/>
        <v>461</v>
      </c>
      <c r="AY18" s="353" t="s">
        <v>203</v>
      </c>
      <c r="AZ18" s="516" t="s">
        <v>392</v>
      </c>
      <c r="BA18" s="516"/>
      <c r="BC18" s="515" t="s">
        <v>603</v>
      </c>
      <c r="BD18" s="515"/>
      <c r="BE18" s="344" t="s">
        <v>382</v>
      </c>
      <c r="BF18" s="385">
        <v>64</v>
      </c>
      <c r="BG18" s="385">
        <v>108</v>
      </c>
      <c r="BH18" s="385">
        <v>108</v>
      </c>
      <c r="BI18" s="385">
        <v>40</v>
      </c>
      <c r="BJ18" s="385">
        <v>64</v>
      </c>
      <c r="BK18" s="386">
        <f t="shared" si="4"/>
        <v>384</v>
      </c>
      <c r="BL18" s="353" t="s">
        <v>203</v>
      </c>
      <c r="BM18" s="516" t="s">
        <v>392</v>
      </c>
      <c r="BN18" s="516"/>
    </row>
    <row r="19" spans="2:66" s="30" customFormat="1" ht="20.149999999999999" customHeight="1">
      <c r="B19" s="502"/>
      <c r="C19" s="502"/>
      <c r="D19" s="318" t="s">
        <v>618</v>
      </c>
      <c r="E19" s="319">
        <v>32</v>
      </c>
      <c r="F19" s="319">
        <v>2</v>
      </c>
      <c r="G19" s="319">
        <v>0</v>
      </c>
      <c r="H19" s="319">
        <v>0</v>
      </c>
      <c r="I19" s="319">
        <v>1</v>
      </c>
      <c r="J19" s="320">
        <f t="shared" si="0"/>
        <v>35</v>
      </c>
      <c r="K19" s="382" t="s">
        <v>204</v>
      </c>
      <c r="L19" s="518"/>
      <c r="M19" s="518"/>
      <c r="N19" s="20"/>
      <c r="P19" s="530"/>
      <c r="Q19" s="530"/>
      <c r="R19" s="324" t="s">
        <v>618</v>
      </c>
      <c r="S19" s="325">
        <v>21</v>
      </c>
      <c r="T19" s="325">
        <v>81</v>
      </c>
      <c r="U19" s="325">
        <v>71</v>
      </c>
      <c r="V19" s="325">
        <v>53</v>
      </c>
      <c r="W19" s="325">
        <v>52</v>
      </c>
      <c r="X19" s="326">
        <f t="shared" si="1"/>
        <v>278</v>
      </c>
      <c r="Y19" s="382" t="s">
        <v>204</v>
      </c>
      <c r="Z19" s="517"/>
      <c r="AA19" s="517"/>
      <c r="AC19" s="503"/>
      <c r="AD19" s="503"/>
      <c r="AE19" s="379" t="s">
        <v>618</v>
      </c>
      <c r="AF19" s="380">
        <v>31</v>
      </c>
      <c r="AG19" s="380">
        <v>78</v>
      </c>
      <c r="AH19" s="380">
        <v>80</v>
      </c>
      <c r="AI19" s="380">
        <v>41</v>
      </c>
      <c r="AJ19" s="380">
        <v>47</v>
      </c>
      <c r="AK19" s="326">
        <f t="shared" si="2"/>
        <v>277</v>
      </c>
      <c r="AL19" s="382" t="s">
        <v>204</v>
      </c>
      <c r="AM19" s="517"/>
      <c r="AN19" s="517"/>
      <c r="AP19" s="503"/>
      <c r="AQ19" s="503"/>
      <c r="AR19" s="379" t="s">
        <v>618</v>
      </c>
      <c r="AS19" s="380">
        <v>48</v>
      </c>
      <c r="AT19" s="380">
        <v>80</v>
      </c>
      <c r="AU19" s="380">
        <v>77</v>
      </c>
      <c r="AV19" s="380">
        <v>51</v>
      </c>
      <c r="AW19" s="380">
        <v>53</v>
      </c>
      <c r="AX19" s="325">
        <f t="shared" si="3"/>
        <v>309</v>
      </c>
      <c r="AY19" s="382" t="s">
        <v>204</v>
      </c>
      <c r="AZ19" s="517"/>
      <c r="BA19" s="517"/>
      <c r="BC19" s="503"/>
      <c r="BD19" s="503"/>
      <c r="BE19" s="379" t="s">
        <v>618</v>
      </c>
      <c r="BF19" s="383">
        <v>37</v>
      </c>
      <c r="BG19" s="383">
        <v>73</v>
      </c>
      <c r="BH19" s="383">
        <v>63</v>
      </c>
      <c r="BI19" s="383">
        <v>39</v>
      </c>
      <c r="BJ19" s="383">
        <v>40</v>
      </c>
      <c r="BK19" s="384">
        <f t="shared" si="4"/>
        <v>252</v>
      </c>
      <c r="BL19" s="382" t="s">
        <v>204</v>
      </c>
      <c r="BM19" s="517"/>
      <c r="BN19" s="517"/>
    </row>
    <row r="20" spans="2:66" s="30" customFormat="1" ht="20.149999999999999" customHeight="1">
      <c r="B20" s="515" t="s">
        <v>359</v>
      </c>
      <c r="C20" s="515"/>
      <c r="D20" s="321" t="s">
        <v>382</v>
      </c>
      <c r="E20" s="322">
        <v>0</v>
      </c>
      <c r="F20" s="322">
        <v>0</v>
      </c>
      <c r="G20" s="322">
        <v>0</v>
      </c>
      <c r="H20" s="322">
        <v>0</v>
      </c>
      <c r="I20" s="322">
        <v>1</v>
      </c>
      <c r="J20" s="323">
        <f t="shared" si="0"/>
        <v>1</v>
      </c>
      <c r="K20" s="353" t="s">
        <v>203</v>
      </c>
      <c r="L20" s="516" t="s">
        <v>360</v>
      </c>
      <c r="M20" s="516"/>
      <c r="N20" s="20"/>
      <c r="P20" s="519" t="s">
        <v>394</v>
      </c>
      <c r="Q20" s="519"/>
      <c r="R20" s="321" t="s">
        <v>382</v>
      </c>
      <c r="S20" s="322">
        <v>134</v>
      </c>
      <c r="T20" s="322">
        <v>13</v>
      </c>
      <c r="U20" s="322">
        <v>0</v>
      </c>
      <c r="V20" s="322">
        <v>0</v>
      </c>
      <c r="W20" s="322">
        <v>0</v>
      </c>
      <c r="X20" s="323">
        <f t="shared" si="1"/>
        <v>147</v>
      </c>
      <c r="Y20" s="353" t="s">
        <v>203</v>
      </c>
      <c r="Z20" s="516" t="s">
        <v>361</v>
      </c>
      <c r="AA20" s="516"/>
      <c r="AC20" s="515" t="s">
        <v>394</v>
      </c>
      <c r="AD20" s="515"/>
      <c r="AE20" s="344" t="s">
        <v>382</v>
      </c>
      <c r="AF20" s="381">
        <v>106</v>
      </c>
      <c r="AG20" s="381">
        <v>0</v>
      </c>
      <c r="AH20" s="381">
        <v>0</v>
      </c>
      <c r="AI20" s="381">
        <v>0</v>
      </c>
      <c r="AJ20" s="381">
        <v>0</v>
      </c>
      <c r="AK20" s="323">
        <f t="shared" si="2"/>
        <v>106</v>
      </c>
      <c r="AL20" s="353" t="s">
        <v>203</v>
      </c>
      <c r="AM20" s="516" t="s">
        <v>361</v>
      </c>
      <c r="AN20" s="516"/>
      <c r="AP20" s="515" t="s">
        <v>393</v>
      </c>
      <c r="AQ20" s="515"/>
      <c r="AR20" s="344" t="s">
        <v>382</v>
      </c>
      <c r="AS20" s="381">
        <v>79</v>
      </c>
      <c r="AT20" s="381">
        <v>4</v>
      </c>
      <c r="AU20" s="381">
        <v>1</v>
      </c>
      <c r="AV20" s="381">
        <v>0</v>
      </c>
      <c r="AW20" s="381">
        <v>0</v>
      </c>
      <c r="AX20" s="322">
        <f t="shared" si="3"/>
        <v>84</v>
      </c>
      <c r="AY20" s="353" t="s">
        <v>203</v>
      </c>
      <c r="AZ20" s="516" t="s">
        <v>361</v>
      </c>
      <c r="BA20" s="516"/>
      <c r="BC20" s="502" t="s">
        <v>393</v>
      </c>
      <c r="BD20" s="502"/>
      <c r="BE20" s="342" t="s">
        <v>382</v>
      </c>
      <c r="BF20" s="356">
        <v>156</v>
      </c>
      <c r="BG20" s="356">
        <v>0</v>
      </c>
      <c r="BH20" s="356">
        <v>0</v>
      </c>
      <c r="BI20" s="356">
        <v>0</v>
      </c>
      <c r="BJ20" s="356">
        <v>0</v>
      </c>
      <c r="BK20" s="355">
        <f t="shared" si="4"/>
        <v>156</v>
      </c>
      <c r="BL20" s="353" t="s">
        <v>203</v>
      </c>
      <c r="BM20" s="518" t="s">
        <v>361</v>
      </c>
      <c r="BN20" s="518"/>
    </row>
    <row r="21" spans="2:66" s="30" customFormat="1" ht="20.149999999999999" customHeight="1">
      <c r="B21" s="503"/>
      <c r="C21" s="503"/>
      <c r="D21" s="324" t="s">
        <v>618</v>
      </c>
      <c r="E21" s="325">
        <v>0</v>
      </c>
      <c r="F21" s="325">
        <v>0</v>
      </c>
      <c r="G21" s="325">
        <v>0</v>
      </c>
      <c r="H21" s="325">
        <v>0</v>
      </c>
      <c r="I21" s="325">
        <v>0</v>
      </c>
      <c r="J21" s="326">
        <f t="shared" si="0"/>
        <v>0</v>
      </c>
      <c r="K21" s="382" t="s">
        <v>204</v>
      </c>
      <c r="L21" s="517"/>
      <c r="M21" s="517"/>
      <c r="N21" s="20"/>
      <c r="P21" s="520"/>
      <c r="Q21" s="520"/>
      <c r="R21" s="324" t="s">
        <v>618</v>
      </c>
      <c r="S21" s="325">
        <v>53</v>
      </c>
      <c r="T21" s="325">
        <v>8</v>
      </c>
      <c r="U21" s="325">
        <v>0</v>
      </c>
      <c r="V21" s="325">
        <v>0</v>
      </c>
      <c r="W21" s="325">
        <v>0</v>
      </c>
      <c r="X21" s="326">
        <f t="shared" si="1"/>
        <v>61</v>
      </c>
      <c r="Y21" s="382" t="s">
        <v>204</v>
      </c>
      <c r="Z21" s="517"/>
      <c r="AA21" s="517"/>
      <c r="AC21" s="503"/>
      <c r="AD21" s="503"/>
      <c r="AE21" s="379" t="s">
        <v>618</v>
      </c>
      <c r="AF21" s="380">
        <v>37</v>
      </c>
      <c r="AG21" s="380">
        <v>1</v>
      </c>
      <c r="AH21" s="380">
        <v>0</v>
      </c>
      <c r="AI21" s="380">
        <v>0</v>
      </c>
      <c r="AJ21" s="380">
        <v>0</v>
      </c>
      <c r="AK21" s="326">
        <f t="shared" si="2"/>
        <v>38</v>
      </c>
      <c r="AL21" s="382" t="s">
        <v>204</v>
      </c>
      <c r="AM21" s="517"/>
      <c r="AN21" s="517"/>
      <c r="AP21" s="503"/>
      <c r="AQ21" s="503"/>
      <c r="AR21" s="379" t="s">
        <v>618</v>
      </c>
      <c r="AS21" s="380">
        <v>36</v>
      </c>
      <c r="AT21" s="380">
        <v>4</v>
      </c>
      <c r="AU21" s="380">
        <v>0</v>
      </c>
      <c r="AV21" s="380">
        <v>0</v>
      </c>
      <c r="AW21" s="380">
        <v>0</v>
      </c>
      <c r="AX21" s="325">
        <f t="shared" si="3"/>
        <v>40</v>
      </c>
      <c r="AY21" s="382" t="s">
        <v>204</v>
      </c>
      <c r="AZ21" s="517"/>
      <c r="BA21" s="517"/>
      <c r="BC21" s="503"/>
      <c r="BD21" s="503"/>
      <c r="BE21" s="342" t="s">
        <v>618</v>
      </c>
      <c r="BF21" s="356">
        <v>62</v>
      </c>
      <c r="BG21" s="356">
        <v>0</v>
      </c>
      <c r="BH21" s="356">
        <v>0</v>
      </c>
      <c r="BI21" s="356">
        <v>0</v>
      </c>
      <c r="BJ21" s="356">
        <v>0</v>
      </c>
      <c r="BK21" s="355">
        <f t="shared" si="4"/>
        <v>62</v>
      </c>
      <c r="BL21" s="382" t="s">
        <v>204</v>
      </c>
      <c r="BM21" s="517"/>
      <c r="BN21" s="517"/>
    </row>
    <row r="22" spans="2:66" s="30" customFormat="1" ht="20.149999999999999" customHeight="1">
      <c r="B22" s="502" t="s">
        <v>362</v>
      </c>
      <c r="C22" s="502"/>
      <c r="D22" s="318" t="s">
        <v>382</v>
      </c>
      <c r="E22" s="319">
        <v>3</v>
      </c>
      <c r="F22" s="319">
        <v>2</v>
      </c>
      <c r="G22" s="319">
        <v>1</v>
      </c>
      <c r="H22" s="319">
        <v>1</v>
      </c>
      <c r="I22" s="319">
        <v>0</v>
      </c>
      <c r="J22" s="320">
        <f t="shared" si="0"/>
        <v>7</v>
      </c>
      <c r="K22" s="353" t="s">
        <v>203</v>
      </c>
      <c r="L22" s="518" t="s">
        <v>363</v>
      </c>
      <c r="M22" s="518"/>
      <c r="N22" s="20"/>
      <c r="P22" s="502" t="s">
        <v>364</v>
      </c>
      <c r="Q22" s="502"/>
      <c r="R22" s="318" t="s">
        <v>382</v>
      </c>
      <c r="S22" s="319">
        <v>0</v>
      </c>
      <c r="T22" s="319">
        <v>0</v>
      </c>
      <c r="U22" s="319">
        <v>0</v>
      </c>
      <c r="V22" s="319">
        <v>0</v>
      </c>
      <c r="W22" s="319">
        <v>0</v>
      </c>
      <c r="X22" s="320">
        <f t="shared" si="1"/>
        <v>0</v>
      </c>
      <c r="Y22" s="353" t="s">
        <v>203</v>
      </c>
      <c r="Z22" s="518" t="s">
        <v>365</v>
      </c>
      <c r="AA22" s="518"/>
      <c r="AC22" s="515" t="s">
        <v>366</v>
      </c>
      <c r="AD22" s="515"/>
      <c r="AE22" s="344" t="s">
        <v>382</v>
      </c>
      <c r="AF22" s="381">
        <v>5</v>
      </c>
      <c r="AG22" s="381">
        <v>0</v>
      </c>
      <c r="AH22" s="381">
        <v>1</v>
      </c>
      <c r="AI22" s="381">
        <v>0</v>
      </c>
      <c r="AJ22" s="381">
        <v>0</v>
      </c>
      <c r="AK22" s="323">
        <f t="shared" si="2"/>
        <v>6</v>
      </c>
      <c r="AL22" s="353" t="s">
        <v>203</v>
      </c>
      <c r="AM22" s="516" t="s">
        <v>363</v>
      </c>
      <c r="AN22" s="516"/>
      <c r="AP22" s="515" t="s">
        <v>366</v>
      </c>
      <c r="AQ22" s="515"/>
      <c r="AR22" s="344" t="s">
        <v>382</v>
      </c>
      <c r="AS22" s="381">
        <v>1</v>
      </c>
      <c r="AT22" s="381">
        <v>0</v>
      </c>
      <c r="AU22" s="381">
        <v>0</v>
      </c>
      <c r="AV22" s="381">
        <v>0</v>
      </c>
      <c r="AW22" s="381">
        <v>0</v>
      </c>
      <c r="AX22" s="322">
        <f t="shared" si="3"/>
        <v>1</v>
      </c>
      <c r="AY22" s="353" t="s">
        <v>203</v>
      </c>
      <c r="AZ22" s="516" t="s">
        <v>363</v>
      </c>
      <c r="BA22" s="516"/>
      <c r="BC22" s="525" t="s">
        <v>135</v>
      </c>
      <c r="BD22" s="525"/>
      <c r="BE22" s="344" t="s">
        <v>382</v>
      </c>
      <c r="BF22" s="357">
        <f t="shared" ref="BF22:BK23" si="5">BF6+BF8+BF10+BF12+BF14+BF16+BF18+BF20</f>
        <v>652</v>
      </c>
      <c r="BG22" s="357">
        <f t="shared" si="5"/>
        <v>1168</v>
      </c>
      <c r="BH22" s="357">
        <f t="shared" si="5"/>
        <v>771</v>
      </c>
      <c r="BI22" s="357">
        <f t="shared" si="5"/>
        <v>317</v>
      </c>
      <c r="BJ22" s="357">
        <f t="shared" si="5"/>
        <v>193</v>
      </c>
      <c r="BK22" s="357">
        <f t="shared" si="5"/>
        <v>3101</v>
      </c>
      <c r="BL22" s="353" t="s">
        <v>203</v>
      </c>
      <c r="BM22" s="527" t="s">
        <v>140</v>
      </c>
      <c r="BN22" s="527"/>
    </row>
    <row r="23" spans="2:66" s="30" customFormat="1" ht="20.149999999999999" customHeight="1">
      <c r="B23" s="502"/>
      <c r="C23" s="502"/>
      <c r="D23" s="318" t="s">
        <v>618</v>
      </c>
      <c r="E23" s="319">
        <v>1</v>
      </c>
      <c r="F23" s="319">
        <v>0</v>
      </c>
      <c r="G23" s="319">
        <v>1</v>
      </c>
      <c r="H23" s="319">
        <v>0</v>
      </c>
      <c r="I23" s="319">
        <v>0</v>
      </c>
      <c r="J23" s="320">
        <f t="shared" si="0"/>
        <v>2</v>
      </c>
      <c r="K23" s="382" t="s">
        <v>204</v>
      </c>
      <c r="L23" s="518"/>
      <c r="M23" s="518"/>
      <c r="N23" s="20"/>
      <c r="P23" s="502"/>
      <c r="Q23" s="502"/>
      <c r="R23" s="318" t="s">
        <v>618</v>
      </c>
      <c r="S23" s="319">
        <v>0</v>
      </c>
      <c r="T23" s="319">
        <v>0</v>
      </c>
      <c r="U23" s="319">
        <v>0</v>
      </c>
      <c r="V23" s="319">
        <v>1</v>
      </c>
      <c r="W23" s="319">
        <v>0</v>
      </c>
      <c r="X23" s="320">
        <f t="shared" si="1"/>
        <v>1</v>
      </c>
      <c r="Y23" s="382" t="s">
        <v>204</v>
      </c>
      <c r="Z23" s="518"/>
      <c r="AA23" s="518"/>
      <c r="AC23" s="503"/>
      <c r="AD23" s="503"/>
      <c r="AE23" s="379" t="s">
        <v>618</v>
      </c>
      <c r="AF23" s="380">
        <v>3</v>
      </c>
      <c r="AG23" s="380">
        <v>0</v>
      </c>
      <c r="AH23" s="380">
        <v>0</v>
      </c>
      <c r="AI23" s="380">
        <v>0</v>
      </c>
      <c r="AJ23" s="380">
        <v>0</v>
      </c>
      <c r="AK23" s="326">
        <f t="shared" si="2"/>
        <v>3</v>
      </c>
      <c r="AL23" s="382" t="s">
        <v>204</v>
      </c>
      <c r="AM23" s="517"/>
      <c r="AN23" s="517"/>
      <c r="AP23" s="503"/>
      <c r="AQ23" s="503"/>
      <c r="AR23" s="379" t="s">
        <v>618</v>
      </c>
      <c r="AS23" s="380">
        <v>1</v>
      </c>
      <c r="AT23" s="380">
        <v>0</v>
      </c>
      <c r="AU23" s="380">
        <v>0</v>
      </c>
      <c r="AV23" s="380">
        <v>0</v>
      </c>
      <c r="AW23" s="380">
        <v>0</v>
      </c>
      <c r="AX23" s="325">
        <f t="shared" si="3"/>
        <v>1</v>
      </c>
      <c r="AY23" s="382" t="s">
        <v>204</v>
      </c>
      <c r="AZ23" s="517"/>
      <c r="BA23" s="517"/>
      <c r="BC23" s="388"/>
      <c r="BD23" s="388"/>
      <c r="BE23" s="342" t="s">
        <v>157</v>
      </c>
      <c r="BF23" s="358">
        <f t="shared" si="5"/>
        <v>323</v>
      </c>
      <c r="BG23" s="358">
        <f t="shared" si="5"/>
        <v>550</v>
      </c>
      <c r="BH23" s="358">
        <f t="shared" si="5"/>
        <v>398</v>
      </c>
      <c r="BI23" s="358">
        <f t="shared" si="5"/>
        <v>188</v>
      </c>
      <c r="BJ23" s="358">
        <f t="shared" si="5"/>
        <v>135</v>
      </c>
      <c r="BK23" s="358">
        <f t="shared" si="5"/>
        <v>1594</v>
      </c>
      <c r="BL23" s="382" t="s">
        <v>204</v>
      </c>
      <c r="BM23" s="389"/>
      <c r="BN23" s="389"/>
    </row>
    <row r="24" spans="2:66" s="30" customFormat="1" ht="20.149999999999999" customHeight="1" thickBot="1">
      <c r="B24" s="525" t="s">
        <v>135</v>
      </c>
      <c r="C24" s="525"/>
      <c r="D24" s="321" t="s">
        <v>382</v>
      </c>
      <c r="E24" s="323">
        <f>E6+E8+E10+E12+E14+E16+E18+E20+E22</f>
        <v>432</v>
      </c>
      <c r="F24" s="323">
        <f t="shared" ref="F24:J25" si="6">F6+F8+F10+F12+F14+F16+F18+F20+F22</f>
        <v>1140</v>
      </c>
      <c r="G24" s="323">
        <f t="shared" si="6"/>
        <v>922</v>
      </c>
      <c r="H24" s="323">
        <f t="shared" si="6"/>
        <v>678</v>
      </c>
      <c r="I24" s="323">
        <f t="shared" si="6"/>
        <v>933</v>
      </c>
      <c r="J24" s="323">
        <f t="shared" si="6"/>
        <v>4105</v>
      </c>
      <c r="K24" s="353" t="s">
        <v>203</v>
      </c>
      <c r="L24" s="527" t="s">
        <v>140</v>
      </c>
      <c r="M24" s="527"/>
      <c r="N24" s="20"/>
      <c r="P24" s="525" t="s">
        <v>135</v>
      </c>
      <c r="Q24" s="525"/>
      <c r="R24" s="321" t="s">
        <v>382</v>
      </c>
      <c r="S24" s="323">
        <f>S6+S8+S10+S12+S14+S16+S18+S20+S22</f>
        <v>474</v>
      </c>
      <c r="T24" s="323">
        <f t="shared" ref="T24:W25" si="7">T6+T8+T10+T12+T14+T16+T18+T20+T22</f>
        <v>1031</v>
      </c>
      <c r="U24" s="323">
        <f t="shared" si="7"/>
        <v>1020</v>
      </c>
      <c r="V24" s="323">
        <f t="shared" si="7"/>
        <v>592</v>
      </c>
      <c r="W24" s="323">
        <f t="shared" si="7"/>
        <v>670</v>
      </c>
      <c r="X24" s="323">
        <f>X6+X8+X10+X12+X14+X16+X18+X20+X22</f>
        <v>3787</v>
      </c>
      <c r="Y24" s="353" t="s">
        <v>203</v>
      </c>
      <c r="Z24" s="527" t="s">
        <v>140</v>
      </c>
      <c r="AA24" s="527"/>
      <c r="AC24" s="502" t="s">
        <v>364</v>
      </c>
      <c r="AD24" s="502"/>
      <c r="AE24" s="342" t="s">
        <v>382</v>
      </c>
      <c r="AF24" s="343">
        <v>2</v>
      </c>
      <c r="AG24" s="343">
        <v>0</v>
      </c>
      <c r="AH24" s="343">
        <v>0</v>
      </c>
      <c r="AI24" s="343">
        <v>0</v>
      </c>
      <c r="AJ24" s="343">
        <v>1</v>
      </c>
      <c r="AK24" s="320">
        <f t="shared" si="2"/>
        <v>3</v>
      </c>
      <c r="AL24" s="353" t="s">
        <v>203</v>
      </c>
      <c r="AM24" s="518" t="s">
        <v>365</v>
      </c>
      <c r="AN24" s="518"/>
      <c r="AP24" s="502" t="s">
        <v>364</v>
      </c>
      <c r="AQ24" s="502"/>
      <c r="AR24" s="342" t="s">
        <v>382</v>
      </c>
      <c r="AS24" s="343">
        <v>0</v>
      </c>
      <c r="AT24" s="343">
        <v>1</v>
      </c>
      <c r="AU24" s="343">
        <v>0</v>
      </c>
      <c r="AV24" s="343">
        <v>0</v>
      </c>
      <c r="AW24" s="343">
        <v>0</v>
      </c>
      <c r="AX24" s="319">
        <f t="shared" si="3"/>
        <v>1</v>
      </c>
      <c r="AY24" s="353" t="s">
        <v>203</v>
      </c>
      <c r="AZ24" s="518" t="s">
        <v>365</v>
      </c>
      <c r="BA24" s="518"/>
      <c r="BC24" s="526"/>
      <c r="BD24" s="526"/>
      <c r="BE24" s="345" t="s">
        <v>135</v>
      </c>
      <c r="BF24" s="359">
        <f>SUM(BF6:BF21)</f>
        <v>975</v>
      </c>
      <c r="BG24" s="359">
        <f>SUM(BG22:BG23)</f>
        <v>1718</v>
      </c>
      <c r="BH24" s="359">
        <f t="shared" ref="BH24:BK24" si="8">SUM(BH22:BH23)</f>
        <v>1169</v>
      </c>
      <c r="BI24" s="359">
        <f t="shared" si="8"/>
        <v>505</v>
      </c>
      <c r="BJ24" s="359">
        <f t="shared" si="8"/>
        <v>328</v>
      </c>
      <c r="BK24" s="359">
        <f t="shared" si="8"/>
        <v>4695</v>
      </c>
      <c r="BL24" s="346" t="s">
        <v>140</v>
      </c>
      <c r="BM24" s="528"/>
      <c r="BN24" s="528"/>
    </row>
    <row r="25" spans="2:66" s="30" customFormat="1" ht="20.149999999999999" customHeight="1">
      <c r="B25" s="388"/>
      <c r="C25" s="388"/>
      <c r="D25" s="318" t="s">
        <v>157</v>
      </c>
      <c r="E25" s="320">
        <f>E7+E9+E11+E13+E15+E17+E19+E21+E23</f>
        <v>225</v>
      </c>
      <c r="F25" s="320">
        <f t="shared" si="6"/>
        <v>520</v>
      </c>
      <c r="G25" s="320">
        <f t="shared" si="6"/>
        <v>431</v>
      </c>
      <c r="H25" s="320">
        <f t="shared" si="6"/>
        <v>313</v>
      </c>
      <c r="I25" s="320">
        <f t="shared" si="6"/>
        <v>556</v>
      </c>
      <c r="J25" s="320">
        <f t="shared" si="6"/>
        <v>2045</v>
      </c>
      <c r="K25" s="382" t="s">
        <v>204</v>
      </c>
      <c r="L25" s="389"/>
      <c r="M25" s="389"/>
      <c r="N25" s="20"/>
      <c r="P25" s="388"/>
      <c r="Q25" s="388"/>
      <c r="R25" s="318" t="s">
        <v>157</v>
      </c>
      <c r="S25" s="320">
        <f>S7+S9+S11+S13+S15+S17+S19+S21+S23</f>
        <v>252</v>
      </c>
      <c r="T25" s="320">
        <f t="shared" si="7"/>
        <v>507</v>
      </c>
      <c r="U25" s="320">
        <f t="shared" si="7"/>
        <v>468</v>
      </c>
      <c r="V25" s="320">
        <f t="shared" si="7"/>
        <v>330</v>
      </c>
      <c r="W25" s="320">
        <f t="shared" si="7"/>
        <v>409</v>
      </c>
      <c r="X25" s="320">
        <f>X7+X9+X11+X13+X15+X17+X19+X21+X23</f>
        <v>1966</v>
      </c>
      <c r="Y25" s="382" t="s">
        <v>204</v>
      </c>
      <c r="Z25" s="389"/>
      <c r="AA25" s="389"/>
      <c r="AC25" s="502"/>
      <c r="AD25" s="502"/>
      <c r="AE25" s="342" t="s">
        <v>618</v>
      </c>
      <c r="AF25" s="343">
        <v>1</v>
      </c>
      <c r="AG25" s="343">
        <v>0</v>
      </c>
      <c r="AH25" s="343">
        <v>1</v>
      </c>
      <c r="AI25" s="343">
        <v>0</v>
      </c>
      <c r="AJ25" s="343">
        <v>0</v>
      </c>
      <c r="AK25" s="320">
        <f t="shared" si="2"/>
        <v>2</v>
      </c>
      <c r="AL25" s="382" t="s">
        <v>204</v>
      </c>
      <c r="AM25" s="518"/>
      <c r="AN25" s="518"/>
      <c r="AP25" s="502"/>
      <c r="AQ25" s="502"/>
      <c r="AR25" s="342" t="s">
        <v>618</v>
      </c>
      <c r="AS25" s="343">
        <v>2</v>
      </c>
      <c r="AT25" s="343">
        <v>0</v>
      </c>
      <c r="AU25" s="343">
        <v>1</v>
      </c>
      <c r="AV25" s="343">
        <v>0</v>
      </c>
      <c r="AW25" s="343">
        <v>0</v>
      </c>
      <c r="AX25" s="319">
        <f t="shared" si="3"/>
        <v>3</v>
      </c>
      <c r="AY25" s="382" t="s">
        <v>204</v>
      </c>
      <c r="AZ25" s="518"/>
      <c r="BA25" s="518"/>
      <c r="BC25" s="28" t="s">
        <v>321</v>
      </c>
      <c r="BN25" s="29" t="s">
        <v>322</v>
      </c>
    </row>
    <row r="26" spans="2:66" s="30" customFormat="1" ht="20.149999999999999" customHeight="1" thickBot="1">
      <c r="B26" s="526"/>
      <c r="C26" s="526"/>
      <c r="D26" s="327" t="s">
        <v>135</v>
      </c>
      <c r="E26" s="328">
        <f>SUM(E24:E25)</f>
        <v>657</v>
      </c>
      <c r="F26" s="328">
        <f t="shared" ref="F26:I26" si="9">SUM(F24:F25)</f>
        <v>1660</v>
      </c>
      <c r="G26" s="328">
        <f t="shared" si="9"/>
        <v>1353</v>
      </c>
      <c r="H26" s="328">
        <f t="shared" si="9"/>
        <v>991</v>
      </c>
      <c r="I26" s="328">
        <f t="shared" si="9"/>
        <v>1489</v>
      </c>
      <c r="J26" s="328">
        <f>SUM(J24:J25)</f>
        <v>6150</v>
      </c>
      <c r="K26" s="354" t="s">
        <v>140</v>
      </c>
      <c r="L26" s="528"/>
      <c r="M26" s="528"/>
      <c r="N26" s="20"/>
      <c r="P26" s="526"/>
      <c r="Q26" s="526"/>
      <c r="R26" s="327" t="s">
        <v>135</v>
      </c>
      <c r="S26" s="328">
        <f>SUM(S24:S25)</f>
        <v>726</v>
      </c>
      <c r="T26" s="328">
        <f t="shared" ref="T26:W26" si="10">SUM(T24:T25)</f>
        <v>1538</v>
      </c>
      <c r="U26" s="328">
        <f t="shared" si="10"/>
        <v>1488</v>
      </c>
      <c r="V26" s="328">
        <f t="shared" si="10"/>
        <v>922</v>
      </c>
      <c r="W26" s="328">
        <f t="shared" si="10"/>
        <v>1079</v>
      </c>
      <c r="X26" s="328">
        <f>SUM(X24:X25)</f>
        <v>5753</v>
      </c>
      <c r="Y26" s="354" t="s">
        <v>140</v>
      </c>
      <c r="Z26" s="528"/>
      <c r="AA26" s="528"/>
      <c r="AC26" s="525" t="s">
        <v>135</v>
      </c>
      <c r="AD26" s="525"/>
      <c r="AE26" s="344" t="s">
        <v>382</v>
      </c>
      <c r="AF26" s="323">
        <f t="shared" ref="AF26:AK27" si="11">AF6+AF8+AF10+AF12+AF14+AF16+AF18+AF20+AF22+AF24</f>
        <v>577</v>
      </c>
      <c r="AG26" s="323">
        <f t="shared" si="11"/>
        <v>974</v>
      </c>
      <c r="AH26" s="323">
        <f t="shared" si="11"/>
        <v>873</v>
      </c>
      <c r="AI26" s="323">
        <f t="shared" si="11"/>
        <v>509</v>
      </c>
      <c r="AJ26" s="323">
        <f t="shared" si="11"/>
        <v>535</v>
      </c>
      <c r="AK26" s="323">
        <f t="shared" si="11"/>
        <v>3468</v>
      </c>
      <c r="AL26" s="353" t="s">
        <v>203</v>
      </c>
      <c r="AM26" s="527" t="s">
        <v>140</v>
      </c>
      <c r="AN26" s="527"/>
      <c r="AP26" s="525" t="s">
        <v>135</v>
      </c>
      <c r="AQ26" s="525"/>
      <c r="AR26" s="344" t="s">
        <v>382</v>
      </c>
      <c r="AS26" s="323">
        <f t="shared" ref="AS26:AX27" si="12">AS6+AS8+AS10+AS12+AS14+AS16+AS18+AS20+AS22+AS24</f>
        <v>653</v>
      </c>
      <c r="AT26" s="323">
        <f t="shared" si="12"/>
        <v>1196</v>
      </c>
      <c r="AU26" s="323">
        <f t="shared" si="12"/>
        <v>928</v>
      </c>
      <c r="AV26" s="323">
        <f t="shared" si="12"/>
        <v>513</v>
      </c>
      <c r="AW26" s="323">
        <f t="shared" si="12"/>
        <v>522</v>
      </c>
      <c r="AX26" s="323">
        <f t="shared" si="12"/>
        <v>3812</v>
      </c>
      <c r="AY26" s="353" t="s">
        <v>203</v>
      </c>
      <c r="AZ26" s="527" t="s">
        <v>140</v>
      </c>
      <c r="BA26" s="527"/>
    </row>
    <row r="27" spans="2:66" s="30" customFormat="1" ht="25" customHeight="1">
      <c r="B27" s="28" t="s">
        <v>321</v>
      </c>
      <c r="J27" s="315"/>
      <c r="K27" s="382" t="s">
        <v>204</v>
      </c>
      <c r="M27" s="29" t="s">
        <v>607</v>
      </c>
      <c r="N27" s="20"/>
      <c r="P27" s="28" t="s">
        <v>321</v>
      </c>
      <c r="Y27" s="382" t="s">
        <v>204</v>
      </c>
      <c r="AA27" s="29" t="s">
        <v>607</v>
      </c>
      <c r="AC27" s="388"/>
      <c r="AD27" s="388"/>
      <c r="AE27" s="342" t="s">
        <v>157</v>
      </c>
      <c r="AF27" s="320">
        <f t="shared" si="11"/>
        <v>288</v>
      </c>
      <c r="AG27" s="320">
        <f t="shared" si="11"/>
        <v>494</v>
      </c>
      <c r="AH27" s="320">
        <f t="shared" si="11"/>
        <v>426</v>
      </c>
      <c r="AI27" s="320">
        <f t="shared" si="11"/>
        <v>278</v>
      </c>
      <c r="AJ27" s="320">
        <f t="shared" si="11"/>
        <v>340</v>
      </c>
      <c r="AK27" s="320">
        <f t="shared" si="11"/>
        <v>1826</v>
      </c>
      <c r="AL27" s="382" t="s">
        <v>204</v>
      </c>
      <c r="AM27" s="389"/>
      <c r="AN27" s="389"/>
      <c r="AP27" s="388"/>
      <c r="AQ27" s="388"/>
      <c r="AR27" s="342" t="s">
        <v>157</v>
      </c>
      <c r="AS27" s="320">
        <f t="shared" si="12"/>
        <v>344</v>
      </c>
      <c r="AT27" s="320">
        <f t="shared" si="12"/>
        <v>558</v>
      </c>
      <c r="AU27" s="320">
        <f t="shared" si="12"/>
        <v>473</v>
      </c>
      <c r="AV27" s="320">
        <f t="shared" si="12"/>
        <v>264</v>
      </c>
      <c r="AW27" s="320">
        <f t="shared" si="12"/>
        <v>324</v>
      </c>
      <c r="AX27" s="320">
        <f t="shared" si="12"/>
        <v>1963</v>
      </c>
      <c r="AY27" s="382" t="s">
        <v>204</v>
      </c>
      <c r="AZ27" s="389"/>
      <c r="BA27" s="389"/>
    </row>
    <row r="28" spans="2:66" ht="14.5" thickBot="1">
      <c r="J28" s="329"/>
      <c r="P28" s="30"/>
      <c r="Q28" s="30"/>
      <c r="R28" s="30"/>
      <c r="S28" s="30"/>
      <c r="T28" s="30"/>
      <c r="U28" s="30"/>
      <c r="V28" s="30"/>
      <c r="W28" s="30"/>
      <c r="X28" s="30"/>
      <c r="Y28" s="30"/>
      <c r="Z28" s="30"/>
      <c r="AA28" s="30"/>
      <c r="AC28" s="526"/>
      <c r="AD28" s="526"/>
      <c r="AE28" s="345" t="s">
        <v>135</v>
      </c>
      <c r="AF28" s="328">
        <f>SUM(AF26:AF27)</f>
        <v>865</v>
      </c>
      <c r="AG28" s="328">
        <f>SUM(AG26:AG27)</f>
        <v>1468</v>
      </c>
      <c r="AH28" s="328">
        <f t="shared" ref="AH28:AK28" si="13">SUM(AH26:AH27)</f>
        <v>1299</v>
      </c>
      <c r="AI28" s="328">
        <f t="shared" si="13"/>
        <v>787</v>
      </c>
      <c r="AJ28" s="328">
        <f t="shared" si="13"/>
        <v>875</v>
      </c>
      <c r="AK28" s="328">
        <f t="shared" si="13"/>
        <v>5294</v>
      </c>
      <c r="AL28" s="346" t="s">
        <v>140</v>
      </c>
      <c r="AM28" s="528"/>
      <c r="AN28" s="528"/>
      <c r="AP28" s="526"/>
      <c r="AQ28" s="526"/>
      <c r="AR28" s="345" t="s">
        <v>135</v>
      </c>
      <c r="AS28" s="328">
        <f>SUM(AS26:AS27)</f>
        <v>997</v>
      </c>
      <c r="AT28" s="328">
        <f>SUM(AT26:AT27)</f>
        <v>1754</v>
      </c>
      <c r="AU28" s="328">
        <f t="shared" ref="AU28:AX28" si="14">SUM(AU26:AU27)</f>
        <v>1401</v>
      </c>
      <c r="AV28" s="328">
        <f t="shared" si="14"/>
        <v>777</v>
      </c>
      <c r="AW28" s="328">
        <f t="shared" si="14"/>
        <v>846</v>
      </c>
      <c r="AX28" s="328">
        <f t="shared" si="14"/>
        <v>5775</v>
      </c>
      <c r="AY28" s="354" t="s">
        <v>140</v>
      </c>
      <c r="AZ28" s="528"/>
      <c r="BA28" s="528"/>
    </row>
    <row r="29" spans="2:66">
      <c r="J29" s="329"/>
      <c r="AC29" s="28" t="s">
        <v>321</v>
      </c>
      <c r="AD29" s="30"/>
      <c r="AE29" s="30"/>
      <c r="AF29" s="30"/>
      <c r="AG29" s="30"/>
      <c r="AH29" s="30"/>
      <c r="AI29" s="30"/>
      <c r="AJ29" s="30"/>
      <c r="AK29" s="30"/>
      <c r="AL29" s="30"/>
      <c r="AM29" s="30"/>
      <c r="AN29" s="29" t="s">
        <v>607</v>
      </c>
      <c r="AP29" s="28" t="s">
        <v>321</v>
      </c>
      <c r="AQ29" s="30"/>
      <c r="AR29" s="30"/>
      <c r="AS29" s="30"/>
      <c r="AT29" s="30"/>
      <c r="AU29" s="30"/>
      <c r="AV29" s="30"/>
      <c r="AW29" s="30"/>
      <c r="AX29" s="30"/>
      <c r="AY29" s="30"/>
      <c r="AZ29" s="30"/>
      <c r="BA29" s="29" t="s">
        <v>322</v>
      </c>
    </row>
  </sheetData>
  <mergeCells count="157">
    <mergeCell ref="BC22:BD24"/>
    <mergeCell ref="BM22:BN24"/>
    <mergeCell ref="BC16:BD17"/>
    <mergeCell ref="BM16:BN17"/>
    <mergeCell ref="BC18:BD19"/>
    <mergeCell ref="BM18:BN19"/>
    <mergeCell ref="BC20:BD21"/>
    <mergeCell ref="BM20:BN21"/>
    <mergeCell ref="BC10:BD11"/>
    <mergeCell ref="BM10:BN11"/>
    <mergeCell ref="BC12:BD13"/>
    <mergeCell ref="BM12:BN13"/>
    <mergeCell ref="BC14:BD15"/>
    <mergeCell ref="BM14:BN15"/>
    <mergeCell ref="BM4:BN5"/>
    <mergeCell ref="BC6:BC9"/>
    <mergeCell ref="BD6:BD7"/>
    <mergeCell ref="BM6:BM7"/>
    <mergeCell ref="BN6:BN9"/>
    <mergeCell ref="BD8:BD9"/>
    <mergeCell ref="BM8:BM9"/>
    <mergeCell ref="BC1:BN1"/>
    <mergeCell ref="BC2:BN2"/>
    <mergeCell ref="BC3:BN3"/>
    <mergeCell ref="BC4:BD5"/>
    <mergeCell ref="BE4:BE5"/>
    <mergeCell ref="BG4:BG5"/>
    <mergeCell ref="BH4:BH5"/>
    <mergeCell ref="BI4:BI5"/>
    <mergeCell ref="BK4:BK5"/>
    <mergeCell ref="BL4:BL5"/>
    <mergeCell ref="AP22:AQ23"/>
    <mergeCell ref="AZ22:BA23"/>
    <mergeCell ref="AP24:AQ25"/>
    <mergeCell ref="AZ24:BA25"/>
    <mergeCell ref="AP26:AQ28"/>
    <mergeCell ref="AZ26:BA28"/>
    <mergeCell ref="AP16:AQ17"/>
    <mergeCell ref="AZ16:BA17"/>
    <mergeCell ref="AP18:AQ19"/>
    <mergeCell ref="AZ18:BA19"/>
    <mergeCell ref="AP20:AQ21"/>
    <mergeCell ref="AZ20:BA21"/>
    <mergeCell ref="AP12:AQ13"/>
    <mergeCell ref="AZ12:BA13"/>
    <mergeCell ref="AP14:AQ15"/>
    <mergeCell ref="AZ14:BA15"/>
    <mergeCell ref="AZ4:BA5"/>
    <mergeCell ref="AP6:AP9"/>
    <mergeCell ref="AQ6:AQ7"/>
    <mergeCell ref="AZ6:AZ7"/>
    <mergeCell ref="BA6:BA9"/>
    <mergeCell ref="AQ8:AQ9"/>
    <mergeCell ref="AZ8:AZ9"/>
    <mergeCell ref="AP1:BA1"/>
    <mergeCell ref="AP2:BA2"/>
    <mergeCell ref="AP3:BA3"/>
    <mergeCell ref="AP4:AQ5"/>
    <mergeCell ref="AR4:AR5"/>
    <mergeCell ref="AX4:AX5"/>
    <mergeCell ref="AY4:AY5"/>
    <mergeCell ref="AS4:AW4"/>
    <mergeCell ref="AP10:AQ11"/>
    <mergeCell ref="AZ10:BA11"/>
    <mergeCell ref="AC22:AD23"/>
    <mergeCell ref="AM22:AN23"/>
    <mergeCell ref="AC24:AD25"/>
    <mergeCell ref="AM24:AN25"/>
    <mergeCell ref="AC26:AD28"/>
    <mergeCell ref="AM26:AN28"/>
    <mergeCell ref="AC16:AD17"/>
    <mergeCell ref="AM16:AN17"/>
    <mergeCell ref="AC18:AD19"/>
    <mergeCell ref="AM18:AN19"/>
    <mergeCell ref="AC20:AD21"/>
    <mergeCell ref="AM20:AN21"/>
    <mergeCell ref="AM8:AM9"/>
    <mergeCell ref="AC10:AD11"/>
    <mergeCell ref="AM10:AN11"/>
    <mergeCell ref="AC12:AD13"/>
    <mergeCell ref="AM12:AN13"/>
    <mergeCell ref="AC14:AD15"/>
    <mergeCell ref="AM14:AN15"/>
    <mergeCell ref="AC1:AN1"/>
    <mergeCell ref="AC2:AN2"/>
    <mergeCell ref="AC3:AN3"/>
    <mergeCell ref="AC6:AC9"/>
    <mergeCell ref="AD6:AD7"/>
    <mergeCell ref="AM6:AM7"/>
    <mergeCell ref="AN6:AN9"/>
    <mergeCell ref="AD8:AD9"/>
    <mergeCell ref="AF4:AJ4"/>
    <mergeCell ref="AC4:AD5"/>
    <mergeCell ref="AE4:AE5"/>
    <mergeCell ref="AK4:AK5"/>
    <mergeCell ref="AL4:AL5"/>
    <mergeCell ref="AM4:AN5"/>
    <mergeCell ref="P10:Q11"/>
    <mergeCell ref="Z10:AA11"/>
    <mergeCell ref="P12:Q13"/>
    <mergeCell ref="Z12:AA13"/>
    <mergeCell ref="B24:C26"/>
    <mergeCell ref="L24:M26"/>
    <mergeCell ref="B20:C21"/>
    <mergeCell ref="L20:M21"/>
    <mergeCell ref="B22:C23"/>
    <mergeCell ref="L22:M23"/>
    <mergeCell ref="P20:Q21"/>
    <mergeCell ref="Z20:AA21"/>
    <mergeCell ref="P22:Q23"/>
    <mergeCell ref="Z22:AA23"/>
    <mergeCell ref="P24:Q26"/>
    <mergeCell ref="Z24:AA26"/>
    <mergeCell ref="P14:Q15"/>
    <mergeCell ref="Z14:AA15"/>
    <mergeCell ref="P16:Q17"/>
    <mergeCell ref="Z16:AA17"/>
    <mergeCell ref="P18:Q19"/>
    <mergeCell ref="Z18:AA19"/>
    <mergeCell ref="B18:C19"/>
    <mergeCell ref="L18:M19"/>
    <mergeCell ref="B12:C13"/>
    <mergeCell ref="L12:M13"/>
    <mergeCell ref="B14:C15"/>
    <mergeCell ref="L14:M15"/>
    <mergeCell ref="B16:C17"/>
    <mergeCell ref="L16:M17"/>
    <mergeCell ref="B6:C7"/>
    <mergeCell ref="L6:M7"/>
    <mergeCell ref="B8:C9"/>
    <mergeCell ref="L8:M9"/>
    <mergeCell ref="B10:C11"/>
    <mergeCell ref="L10:M11"/>
    <mergeCell ref="P1:AA1"/>
    <mergeCell ref="P2:AA2"/>
    <mergeCell ref="P3:AA3"/>
    <mergeCell ref="P6:P9"/>
    <mergeCell ref="Q6:Q7"/>
    <mergeCell ref="Z6:Z7"/>
    <mergeCell ref="B1:M1"/>
    <mergeCell ref="B2:M2"/>
    <mergeCell ref="AA6:AA9"/>
    <mergeCell ref="Q8:Q9"/>
    <mergeCell ref="Z8:Z9"/>
    <mergeCell ref="X4:X5"/>
    <mergeCell ref="Y4:Y5"/>
    <mergeCell ref="Z4:AA5"/>
    <mergeCell ref="S4:W4"/>
    <mergeCell ref="P4:Q5"/>
    <mergeCell ref="R4:R5"/>
    <mergeCell ref="B3:M3"/>
    <mergeCell ref="B4:C5"/>
    <mergeCell ref="D4:D5"/>
    <mergeCell ref="E4:I4"/>
    <mergeCell ref="J4:J5"/>
    <mergeCell ref="K4:K5"/>
    <mergeCell ref="L4:M5"/>
  </mergeCells>
  <printOptions horizontalCentered="1"/>
  <pageMargins left="0" right="0" top="0" bottom="0" header="0" footer="0"/>
  <pageSetup paperSize="9" scale="95" orientation="landscape"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1F98-60D2-45CF-80B5-5C03BD6A41E2}">
  <dimension ref="B1:R15"/>
  <sheetViews>
    <sheetView showGridLines="0" rightToLeft="1" zoomScale="115" zoomScaleNormal="115" zoomScaleSheetLayoutView="63" workbookViewId="0">
      <selection activeCell="F14" sqref="F14"/>
    </sheetView>
  </sheetViews>
  <sheetFormatPr defaultColWidth="9" defaultRowHeight="25" customHeight="1"/>
  <cols>
    <col min="1" max="1" width="15.7265625" style="30" customWidth="1"/>
    <col min="2" max="2" width="15.81640625" style="30" customWidth="1"/>
    <col min="3" max="16" width="10.7265625" style="37" customWidth="1"/>
    <col min="17" max="17" width="18.1796875" style="30" customWidth="1"/>
    <col min="18" max="18" width="5.1796875" style="20" customWidth="1"/>
    <col min="19" max="16384" width="9" style="30"/>
  </cols>
  <sheetData>
    <row r="1" spans="2:18" ht="50.15" customHeight="1">
      <c r="B1" s="490"/>
      <c r="C1" s="490"/>
      <c r="D1" s="490"/>
      <c r="E1" s="490"/>
      <c r="F1" s="490"/>
      <c r="G1" s="490"/>
      <c r="H1" s="490"/>
      <c r="I1" s="490"/>
      <c r="J1" s="490"/>
      <c r="K1" s="490"/>
      <c r="L1" s="490"/>
      <c r="M1" s="490"/>
      <c r="N1" s="490"/>
      <c r="O1" s="490"/>
      <c r="P1" s="490"/>
      <c r="Q1" s="490"/>
    </row>
    <row r="2" spans="2:18" ht="30" customHeight="1">
      <c r="B2" s="392" t="s">
        <v>519</v>
      </c>
      <c r="C2" s="392"/>
      <c r="D2" s="392"/>
      <c r="E2" s="392"/>
      <c r="F2" s="392"/>
      <c r="G2" s="392"/>
      <c r="H2" s="392"/>
      <c r="I2" s="392"/>
      <c r="J2" s="392"/>
      <c r="K2" s="392"/>
      <c r="L2" s="392"/>
      <c r="M2" s="392"/>
      <c r="N2" s="392"/>
      <c r="O2" s="392"/>
      <c r="P2" s="392"/>
      <c r="Q2" s="392"/>
    </row>
    <row r="3" spans="2:18" ht="30" customHeight="1">
      <c r="B3" s="389" t="s">
        <v>520</v>
      </c>
      <c r="C3" s="389"/>
      <c r="D3" s="389"/>
      <c r="E3" s="389"/>
      <c r="F3" s="389"/>
      <c r="G3" s="389"/>
      <c r="H3" s="389"/>
      <c r="I3" s="389"/>
      <c r="J3" s="389"/>
      <c r="K3" s="389"/>
      <c r="L3" s="389"/>
      <c r="M3" s="389"/>
      <c r="N3" s="389"/>
      <c r="O3" s="389"/>
      <c r="P3" s="389"/>
      <c r="Q3" s="389"/>
    </row>
    <row r="4" spans="2:18" ht="25" customHeight="1">
      <c r="B4" s="544" t="s">
        <v>196</v>
      </c>
      <c r="C4" s="420" t="s">
        <v>395</v>
      </c>
      <c r="D4" s="418"/>
      <c r="E4" s="418"/>
      <c r="F4" s="418"/>
      <c r="G4" s="418"/>
      <c r="H4" s="418"/>
      <c r="I4" s="418"/>
      <c r="J4" s="418"/>
      <c r="K4" s="418"/>
      <c r="L4" s="418"/>
      <c r="M4" s="418"/>
      <c r="N4" s="418"/>
      <c r="O4" s="418"/>
      <c r="P4" s="419"/>
      <c r="Q4" s="421" t="s">
        <v>198</v>
      </c>
    </row>
    <row r="5" spans="2:18" ht="25" customHeight="1">
      <c r="B5" s="471"/>
      <c r="C5" s="330" t="s">
        <v>396</v>
      </c>
      <c r="D5" s="330" t="s">
        <v>397</v>
      </c>
      <c r="E5" s="330" t="s">
        <v>398</v>
      </c>
      <c r="F5" s="330" t="s">
        <v>399</v>
      </c>
      <c r="G5" s="330" t="s">
        <v>400</v>
      </c>
      <c r="H5" s="330" t="s">
        <v>401</v>
      </c>
      <c r="I5" s="330" t="s">
        <v>402</v>
      </c>
      <c r="J5" s="330" t="s">
        <v>403</v>
      </c>
      <c r="K5" s="330" t="s">
        <v>404</v>
      </c>
      <c r="L5" s="330" t="s">
        <v>405</v>
      </c>
      <c r="M5" s="330" t="s">
        <v>250</v>
      </c>
      <c r="N5" s="330" t="s">
        <v>249</v>
      </c>
      <c r="O5" s="330" t="s">
        <v>248</v>
      </c>
      <c r="P5" s="330" t="s">
        <v>247</v>
      </c>
      <c r="Q5" s="423"/>
    </row>
    <row r="6" spans="2:18" ht="25" customHeight="1">
      <c r="B6" s="22" t="s">
        <v>202</v>
      </c>
      <c r="C6" s="33">
        <v>277</v>
      </c>
      <c r="D6" s="34">
        <v>292</v>
      </c>
      <c r="E6" s="34">
        <v>297</v>
      </c>
      <c r="F6" s="34">
        <v>305</v>
      </c>
      <c r="G6" s="34">
        <v>308</v>
      </c>
      <c r="H6" s="34">
        <v>310</v>
      </c>
      <c r="I6" s="34">
        <v>378</v>
      </c>
      <c r="J6" s="34">
        <v>377</v>
      </c>
      <c r="K6" s="34">
        <v>446</v>
      </c>
      <c r="L6" s="34">
        <v>471</v>
      </c>
      <c r="M6" s="34">
        <v>493</v>
      </c>
      <c r="N6" s="34">
        <v>529</v>
      </c>
      <c r="O6" s="34">
        <v>577</v>
      </c>
      <c r="P6" s="34">
        <v>650</v>
      </c>
      <c r="Q6" s="24" t="s">
        <v>203</v>
      </c>
    </row>
    <row r="7" spans="2:18" ht="25" customHeight="1">
      <c r="B7" s="22" t="s">
        <v>157</v>
      </c>
      <c r="C7" s="33">
        <v>254</v>
      </c>
      <c r="D7" s="34">
        <v>272</v>
      </c>
      <c r="E7" s="34">
        <v>249</v>
      </c>
      <c r="F7" s="34">
        <v>243</v>
      </c>
      <c r="G7" s="34">
        <v>236</v>
      </c>
      <c r="H7" s="34">
        <v>229</v>
      </c>
      <c r="I7" s="34">
        <v>258</v>
      </c>
      <c r="J7" s="34">
        <v>259</v>
      </c>
      <c r="K7" s="34">
        <v>287</v>
      </c>
      <c r="L7" s="34">
        <v>297</v>
      </c>
      <c r="M7" s="34">
        <v>303</v>
      </c>
      <c r="N7" s="34">
        <v>298</v>
      </c>
      <c r="O7" s="34">
        <v>312</v>
      </c>
      <c r="P7" s="34">
        <v>330</v>
      </c>
      <c r="Q7" s="24" t="s">
        <v>204</v>
      </c>
    </row>
    <row r="8" spans="2:18" ht="25" customHeight="1" thickBot="1">
      <c r="B8" s="25" t="s">
        <v>135</v>
      </c>
      <c r="C8" s="35">
        <v>531</v>
      </c>
      <c r="D8" s="36">
        <v>564</v>
      </c>
      <c r="E8" s="36">
        <v>546</v>
      </c>
      <c r="F8" s="36">
        <v>548</v>
      </c>
      <c r="G8" s="36">
        <v>544</v>
      </c>
      <c r="H8" s="36">
        <v>539</v>
      </c>
      <c r="I8" s="36">
        <v>636</v>
      </c>
      <c r="J8" s="36">
        <v>636</v>
      </c>
      <c r="K8" s="36">
        <v>733</v>
      </c>
      <c r="L8" s="36">
        <v>768</v>
      </c>
      <c r="M8" s="36">
        <f>SUM(M6:M7)</f>
        <v>796</v>
      </c>
      <c r="N8" s="36">
        <f>SUM(N6:N7)</f>
        <v>827</v>
      </c>
      <c r="O8" s="36">
        <f>SUM(O6:O7)</f>
        <v>889</v>
      </c>
      <c r="P8" s="36">
        <v>980</v>
      </c>
      <c r="Q8" s="27" t="s">
        <v>140</v>
      </c>
    </row>
    <row r="9" spans="2:18" ht="25" customHeight="1">
      <c r="B9" s="28" t="s">
        <v>321</v>
      </c>
      <c r="C9" s="28"/>
      <c r="Q9" s="29" t="s">
        <v>607</v>
      </c>
    </row>
    <row r="10" spans="2:18" ht="25" customHeight="1">
      <c r="D10" s="308"/>
      <c r="E10" s="308"/>
      <c r="F10" s="308"/>
      <c r="G10" s="308"/>
      <c r="H10" s="308"/>
      <c r="I10" s="308"/>
      <c r="J10" s="308"/>
      <c r="K10" s="308"/>
      <c r="L10" s="308"/>
      <c r="M10" s="308"/>
      <c r="N10" s="308"/>
      <c r="O10" s="308"/>
      <c r="P10" s="308"/>
    </row>
    <row r="11" spans="2:18" ht="25" customHeight="1">
      <c r="C11" s="30"/>
      <c r="D11" s="308"/>
      <c r="E11" s="308"/>
      <c r="F11" s="308"/>
      <c r="G11" s="308"/>
      <c r="H11" s="308"/>
      <c r="I11" s="308"/>
      <c r="J11" s="308"/>
      <c r="K11" s="308"/>
      <c r="L11" s="308"/>
      <c r="M11" s="308"/>
      <c r="N11" s="308"/>
      <c r="O11" s="308"/>
      <c r="P11" s="308"/>
    </row>
    <row r="12" spans="2:18" ht="25" customHeight="1">
      <c r="D12" s="308"/>
      <c r="E12" s="308"/>
      <c r="F12" s="308"/>
      <c r="G12" s="308"/>
      <c r="H12" s="308"/>
      <c r="I12" s="308"/>
      <c r="J12" s="308"/>
      <c r="K12" s="308"/>
      <c r="L12" s="308"/>
      <c r="M12" s="308"/>
      <c r="N12" s="308"/>
      <c r="O12" s="308"/>
      <c r="P12" s="308"/>
    </row>
    <row r="15" spans="2:18" ht="25" customHeight="1">
      <c r="R15" s="29"/>
    </row>
  </sheetData>
  <mergeCells count="6">
    <mergeCell ref="B1:Q1"/>
    <mergeCell ref="B2:Q2"/>
    <mergeCell ref="B3:Q3"/>
    <mergeCell ref="B4:B5"/>
    <mergeCell ref="C4:P4"/>
    <mergeCell ref="Q4:Q5"/>
  </mergeCells>
  <printOptions horizontalCentered="1"/>
  <pageMargins left="0" right="0" top="0" bottom="0" header="0" footer="0"/>
  <pageSetup paperSize="9" scale="95" orientation="landscape"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5BA6-C7D1-4023-A528-C6C4FE472FE4}">
  <dimension ref="B1:U12"/>
  <sheetViews>
    <sheetView showGridLines="0" rightToLeft="1" zoomScale="85" zoomScaleNormal="85" workbookViewId="0">
      <selection activeCell="M19" sqref="M19"/>
    </sheetView>
  </sheetViews>
  <sheetFormatPr defaultColWidth="9" defaultRowHeight="25" customHeight="1"/>
  <cols>
    <col min="1" max="1" width="15.7265625" style="37" customWidth="1"/>
    <col min="2" max="2" width="26" style="37" customWidth="1"/>
    <col min="3" max="6" width="7.1796875" style="37" customWidth="1"/>
    <col min="7" max="7" width="26" style="37" customWidth="1"/>
    <col min="8" max="8" width="5.1796875" style="20" customWidth="1"/>
    <col min="9" max="9" width="26" style="37" customWidth="1"/>
    <col min="10" max="13" width="7.1796875" style="37" customWidth="1"/>
    <col min="14" max="14" width="26" style="37" customWidth="1"/>
    <col min="15" max="15" width="9" style="37"/>
    <col min="16" max="16" width="26" style="37" customWidth="1"/>
    <col min="17" max="20" width="7.1796875" style="37" customWidth="1"/>
    <col min="21" max="21" width="26" style="37" customWidth="1"/>
    <col min="22" max="16384" width="9" style="37"/>
  </cols>
  <sheetData>
    <row r="1" spans="2:21" ht="50.15" customHeight="1">
      <c r="B1" s="391"/>
      <c r="C1" s="391"/>
      <c r="D1" s="391"/>
      <c r="E1" s="391"/>
      <c r="F1" s="391"/>
      <c r="G1" s="391"/>
      <c r="I1" s="394"/>
      <c r="J1" s="394"/>
      <c r="K1" s="394"/>
      <c r="L1" s="394"/>
      <c r="M1" s="394"/>
      <c r="N1" s="394"/>
      <c r="P1" s="387"/>
      <c r="Q1" s="387"/>
      <c r="R1" s="387"/>
      <c r="S1" s="387"/>
      <c r="T1" s="387"/>
      <c r="U1" s="387"/>
    </row>
    <row r="2" spans="2:21" ht="30" customHeight="1">
      <c r="B2" s="392" t="s">
        <v>491</v>
      </c>
      <c r="C2" s="392"/>
      <c r="D2" s="392"/>
      <c r="E2" s="392"/>
      <c r="F2" s="392"/>
      <c r="G2" s="392"/>
      <c r="I2" s="388" t="s">
        <v>490</v>
      </c>
      <c r="J2" s="388"/>
      <c r="K2" s="388"/>
      <c r="L2" s="388"/>
      <c r="M2" s="388"/>
      <c r="N2" s="388"/>
      <c r="P2" s="388" t="s">
        <v>489</v>
      </c>
      <c r="Q2" s="388"/>
      <c r="R2" s="388"/>
      <c r="S2" s="388"/>
      <c r="T2" s="388"/>
      <c r="U2" s="388"/>
    </row>
    <row r="3" spans="2:21" ht="30" customHeight="1">
      <c r="B3" s="393" t="s">
        <v>616</v>
      </c>
      <c r="C3" s="393"/>
      <c r="D3" s="393"/>
      <c r="E3" s="393"/>
      <c r="F3" s="393"/>
      <c r="G3" s="393"/>
      <c r="I3" s="389" t="s">
        <v>615</v>
      </c>
      <c r="J3" s="389"/>
      <c r="K3" s="389"/>
      <c r="L3" s="389"/>
      <c r="M3" s="389"/>
      <c r="N3" s="389"/>
      <c r="P3" s="389" t="s">
        <v>492</v>
      </c>
      <c r="Q3" s="389"/>
      <c r="R3" s="389"/>
      <c r="S3" s="389"/>
      <c r="T3" s="389"/>
      <c r="U3" s="389"/>
    </row>
    <row r="4" spans="2:21" ht="25" customHeight="1">
      <c r="B4" s="108" t="s">
        <v>196</v>
      </c>
      <c r="C4" s="100" t="s">
        <v>202</v>
      </c>
      <c r="D4" s="100" t="s">
        <v>157</v>
      </c>
      <c r="E4" s="100" t="s">
        <v>303</v>
      </c>
      <c r="F4" s="390" t="s">
        <v>324</v>
      </c>
      <c r="G4" s="109" t="s">
        <v>198</v>
      </c>
      <c r="I4" s="294" t="s">
        <v>326</v>
      </c>
      <c r="J4" s="100" t="s">
        <v>202</v>
      </c>
      <c r="K4" s="100" t="s">
        <v>157</v>
      </c>
      <c r="L4" s="100" t="s">
        <v>303</v>
      </c>
      <c r="M4" s="390" t="s">
        <v>324</v>
      </c>
      <c r="N4" s="295" t="s">
        <v>198</v>
      </c>
      <c r="P4" s="99" t="s">
        <v>326</v>
      </c>
      <c r="Q4" s="127" t="s">
        <v>202</v>
      </c>
      <c r="R4" s="127" t="s">
        <v>157</v>
      </c>
      <c r="S4" s="127" t="s">
        <v>303</v>
      </c>
      <c r="T4" s="390" t="s">
        <v>324</v>
      </c>
      <c r="U4" s="339" t="s">
        <v>198</v>
      </c>
    </row>
    <row r="5" spans="2:21" ht="25" customHeight="1">
      <c r="B5" s="110" t="s">
        <v>302</v>
      </c>
      <c r="C5" s="39" t="s">
        <v>203</v>
      </c>
      <c r="D5" s="21" t="s">
        <v>204</v>
      </c>
      <c r="E5" s="21" t="s">
        <v>140</v>
      </c>
      <c r="F5" s="390"/>
      <c r="G5" s="111" t="s">
        <v>304</v>
      </c>
      <c r="I5" s="300" t="s">
        <v>302</v>
      </c>
      <c r="J5" s="39" t="s">
        <v>203</v>
      </c>
      <c r="K5" s="21" t="s">
        <v>204</v>
      </c>
      <c r="L5" s="21" t="s">
        <v>140</v>
      </c>
      <c r="M5" s="390"/>
      <c r="N5" s="331" t="s">
        <v>304</v>
      </c>
      <c r="P5" s="340" t="s">
        <v>406</v>
      </c>
      <c r="Q5" s="39" t="s">
        <v>203</v>
      </c>
      <c r="R5" s="21" t="s">
        <v>204</v>
      </c>
      <c r="S5" s="21" t="s">
        <v>140</v>
      </c>
      <c r="T5" s="390"/>
      <c r="U5" s="341" t="s">
        <v>304</v>
      </c>
    </row>
    <row r="6" spans="2:21" ht="25" customHeight="1">
      <c r="B6" s="22" t="s">
        <v>329</v>
      </c>
      <c r="C6" s="23">
        <v>49</v>
      </c>
      <c r="D6" s="23">
        <v>221</v>
      </c>
      <c r="E6" s="79">
        <f>SUM(C6:D6)</f>
        <v>270</v>
      </c>
      <c r="F6" s="106">
        <f>E6/$E$10</f>
        <v>7.3369565217391311E-2</v>
      </c>
      <c r="G6" s="24" t="s">
        <v>330</v>
      </c>
      <c r="I6" s="22" t="s">
        <v>329</v>
      </c>
      <c r="J6" s="23">
        <v>48</v>
      </c>
      <c r="K6" s="23">
        <v>228</v>
      </c>
      <c r="L6" s="79">
        <v>276</v>
      </c>
      <c r="M6" s="106">
        <v>9.3591047812817907E-2</v>
      </c>
      <c r="N6" s="24" t="s">
        <v>330</v>
      </c>
      <c r="P6" s="22" t="s">
        <v>329</v>
      </c>
      <c r="Q6" s="23">
        <v>298</v>
      </c>
      <c r="R6" s="23">
        <v>606</v>
      </c>
      <c r="S6" s="79">
        <v>904</v>
      </c>
      <c r="T6" s="106">
        <v>0.31775043936731107</v>
      </c>
      <c r="U6" s="24" t="s">
        <v>330</v>
      </c>
    </row>
    <row r="7" spans="2:21" ht="25" customHeight="1">
      <c r="B7" s="22" t="s">
        <v>331</v>
      </c>
      <c r="C7" s="23">
        <v>393</v>
      </c>
      <c r="D7" s="23">
        <v>973</v>
      </c>
      <c r="E7" s="79">
        <f t="shared" ref="E7:E9" si="0">SUM(C7:D7)</f>
        <v>1366</v>
      </c>
      <c r="F7" s="106">
        <f t="shared" ref="F7:F9" si="1">E7/$E$10</f>
        <v>0.37119565217391304</v>
      </c>
      <c r="G7" s="24" t="s">
        <v>332</v>
      </c>
      <c r="I7" s="22" t="s">
        <v>331</v>
      </c>
      <c r="J7" s="23">
        <v>321</v>
      </c>
      <c r="K7" s="23">
        <v>844</v>
      </c>
      <c r="L7" s="79">
        <v>1165</v>
      </c>
      <c r="M7" s="106">
        <v>0.39504916920990168</v>
      </c>
      <c r="N7" s="24" t="s">
        <v>332</v>
      </c>
      <c r="P7" s="22" t="s">
        <v>331</v>
      </c>
      <c r="Q7" s="23">
        <v>47</v>
      </c>
      <c r="R7" s="23">
        <v>208</v>
      </c>
      <c r="S7" s="79">
        <v>255</v>
      </c>
      <c r="T7" s="106">
        <v>8.9630931458699478E-2</v>
      </c>
      <c r="U7" s="24" t="s">
        <v>332</v>
      </c>
    </row>
    <row r="8" spans="2:21" ht="25" customHeight="1">
      <c r="B8" s="22" t="s">
        <v>407</v>
      </c>
      <c r="C8" s="23">
        <v>299</v>
      </c>
      <c r="D8" s="23">
        <v>806</v>
      </c>
      <c r="E8" s="79">
        <f t="shared" si="0"/>
        <v>1105</v>
      </c>
      <c r="F8" s="106">
        <f t="shared" si="1"/>
        <v>0.30027173913043476</v>
      </c>
      <c r="G8" s="24" t="s">
        <v>334</v>
      </c>
      <c r="I8" s="22" t="s">
        <v>333</v>
      </c>
      <c r="J8" s="23">
        <v>182</v>
      </c>
      <c r="K8" s="23">
        <v>505</v>
      </c>
      <c r="L8" s="79">
        <v>687</v>
      </c>
      <c r="M8" s="106">
        <v>0.23296032553407936</v>
      </c>
      <c r="N8" s="24" t="s">
        <v>334</v>
      </c>
      <c r="P8" s="22" t="s">
        <v>333</v>
      </c>
      <c r="Q8" s="23">
        <v>156</v>
      </c>
      <c r="R8" s="23">
        <v>470</v>
      </c>
      <c r="S8" s="79">
        <v>626</v>
      </c>
      <c r="T8" s="106">
        <v>0.22003514938488578</v>
      </c>
      <c r="U8" s="24" t="s">
        <v>334</v>
      </c>
    </row>
    <row r="9" spans="2:21" ht="25" customHeight="1">
      <c r="B9" s="22" t="s">
        <v>336</v>
      </c>
      <c r="C9" s="23">
        <v>382</v>
      </c>
      <c r="D9" s="23">
        <v>557</v>
      </c>
      <c r="E9" s="79">
        <f t="shared" si="0"/>
        <v>939</v>
      </c>
      <c r="F9" s="106">
        <f t="shared" si="1"/>
        <v>0.25516304347826085</v>
      </c>
      <c r="G9" s="24" t="s">
        <v>337</v>
      </c>
      <c r="I9" s="22" t="s">
        <v>336</v>
      </c>
      <c r="J9" s="23">
        <v>335</v>
      </c>
      <c r="K9" s="23">
        <v>486</v>
      </c>
      <c r="L9" s="79">
        <v>821</v>
      </c>
      <c r="M9" s="106">
        <v>0.2783994574432011</v>
      </c>
      <c r="N9" s="24" t="s">
        <v>337</v>
      </c>
      <c r="P9" s="22" t="s">
        <v>336</v>
      </c>
      <c r="Q9" s="23">
        <v>306</v>
      </c>
      <c r="R9" s="23">
        <v>754</v>
      </c>
      <c r="S9" s="79">
        <v>1060</v>
      </c>
      <c r="T9" s="106">
        <v>0.37258347978910367</v>
      </c>
      <c r="U9" s="24" t="s">
        <v>337</v>
      </c>
    </row>
    <row r="10" spans="2:21" ht="25" customHeight="1" thickBot="1">
      <c r="B10" s="25" t="s">
        <v>135</v>
      </c>
      <c r="C10" s="26">
        <f>SUM(C6:C9)</f>
        <v>1123</v>
      </c>
      <c r="D10" s="26">
        <f t="shared" ref="D10:E10" si="2">SUM(D6:D9)</f>
        <v>2557</v>
      </c>
      <c r="E10" s="26">
        <f t="shared" si="2"/>
        <v>3680</v>
      </c>
      <c r="F10" s="107">
        <f>SUM(F6:F9)</f>
        <v>1</v>
      </c>
      <c r="G10" s="27" t="s">
        <v>140</v>
      </c>
      <c r="I10" s="25" t="s">
        <v>135</v>
      </c>
      <c r="J10" s="26">
        <v>886</v>
      </c>
      <c r="K10" s="26">
        <v>2063</v>
      </c>
      <c r="L10" s="26">
        <v>2949</v>
      </c>
      <c r="M10" s="107">
        <v>1</v>
      </c>
      <c r="N10" s="27" t="s">
        <v>140</v>
      </c>
      <c r="P10" s="25" t="s">
        <v>135</v>
      </c>
      <c r="Q10" s="26">
        <v>807</v>
      </c>
      <c r="R10" s="26">
        <v>2038</v>
      </c>
      <c r="S10" s="26">
        <v>2845</v>
      </c>
      <c r="T10" s="107">
        <v>1</v>
      </c>
      <c r="U10" s="27" t="s">
        <v>140</v>
      </c>
    </row>
    <row r="11" spans="2:21" ht="25" customHeight="1">
      <c r="B11" s="28" t="s">
        <v>321</v>
      </c>
      <c r="G11" s="29" t="s">
        <v>607</v>
      </c>
      <c r="I11" s="28" t="s">
        <v>321</v>
      </c>
      <c r="N11" s="29" t="s">
        <v>607</v>
      </c>
      <c r="P11" s="28" t="s">
        <v>321</v>
      </c>
      <c r="U11" s="29" t="s">
        <v>607</v>
      </c>
    </row>
    <row r="12" spans="2:21" ht="25" customHeight="1">
      <c r="E12" s="307"/>
      <c r="F12" s="308"/>
    </row>
  </sheetData>
  <mergeCells count="12">
    <mergeCell ref="P1:U1"/>
    <mergeCell ref="P2:U2"/>
    <mergeCell ref="P3:U3"/>
    <mergeCell ref="T4:T5"/>
    <mergeCell ref="B1:G1"/>
    <mergeCell ref="B2:G2"/>
    <mergeCell ref="B3:G3"/>
    <mergeCell ref="F4:F5"/>
    <mergeCell ref="I1:N1"/>
    <mergeCell ref="I2:N2"/>
    <mergeCell ref="I3:N3"/>
    <mergeCell ref="M4:M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59"/>
  <sheetViews>
    <sheetView showGridLines="0" rightToLeft="1" zoomScale="73" zoomScaleNormal="100" workbookViewId="0">
      <selection activeCell="D12" sqref="D12"/>
    </sheetView>
  </sheetViews>
  <sheetFormatPr defaultColWidth="9.1796875" defaultRowHeight="25" customHeight="1"/>
  <cols>
    <col min="1" max="1" width="14.54296875" style="5" customWidth="1"/>
    <col min="2" max="2" width="6" style="3" customWidth="1"/>
    <col min="3" max="3" width="13.453125" style="4" customWidth="1"/>
    <col min="4" max="4" width="40.26953125" style="5" customWidth="1"/>
    <col min="5" max="5" width="43.36328125" style="6" customWidth="1"/>
    <col min="6" max="6" width="18.26953125" style="18" customWidth="1"/>
    <col min="7" max="7" width="6.1796875" style="18" customWidth="1"/>
    <col min="8" max="16384" width="9.1796875" style="5"/>
  </cols>
  <sheetData>
    <row r="1" spans="2:8" ht="50.15" customHeight="1">
      <c r="F1" s="397"/>
      <c r="G1" s="397"/>
      <c r="H1" s="7"/>
    </row>
    <row r="2" spans="2:8" s="4" customFormat="1" ht="25" customHeight="1">
      <c r="B2" s="8">
        <v>1</v>
      </c>
      <c r="C2" s="9" t="s">
        <v>7</v>
      </c>
      <c r="D2" s="9"/>
      <c r="E2" s="10"/>
      <c r="F2" s="11" t="s">
        <v>8</v>
      </c>
      <c r="G2" s="12">
        <v>1</v>
      </c>
      <c r="H2" s="13"/>
    </row>
    <row r="3" spans="2:8" ht="25" customHeight="1">
      <c r="B3" s="54">
        <v>1.1000000000000001</v>
      </c>
      <c r="C3" s="55" t="s">
        <v>9</v>
      </c>
      <c r="D3" s="70" t="s">
        <v>10</v>
      </c>
      <c r="E3" s="73" t="s">
        <v>11</v>
      </c>
      <c r="F3" s="56" t="s">
        <v>12</v>
      </c>
      <c r="G3" s="54">
        <v>1.1000000000000001</v>
      </c>
      <c r="H3" s="7"/>
    </row>
    <row r="4" spans="2:8" s="15" customFormat="1" ht="25" customHeight="1">
      <c r="B4" s="54">
        <v>1.2</v>
      </c>
      <c r="C4" s="57" t="s">
        <v>13</v>
      </c>
      <c r="D4" s="70" t="s">
        <v>14</v>
      </c>
      <c r="E4" s="74" t="s">
        <v>15</v>
      </c>
      <c r="F4" s="58" t="s">
        <v>16</v>
      </c>
      <c r="G4" s="54">
        <v>1.2</v>
      </c>
      <c r="H4" s="7"/>
    </row>
    <row r="5" spans="2:8" s="15" customFormat="1" ht="25" customHeight="1">
      <c r="B5" s="54">
        <v>1.3</v>
      </c>
      <c r="C5" s="57" t="s">
        <v>17</v>
      </c>
      <c r="D5" s="407">
        <v>97146080000</v>
      </c>
      <c r="E5" s="407"/>
      <c r="F5" s="58" t="s">
        <v>18</v>
      </c>
      <c r="G5" s="54">
        <v>1.3</v>
      </c>
      <c r="H5" s="7"/>
    </row>
    <row r="6" spans="2:8" s="15" customFormat="1" ht="25" customHeight="1">
      <c r="B6" s="54">
        <v>1.4</v>
      </c>
      <c r="C6" s="57" t="s">
        <v>19</v>
      </c>
      <c r="D6" s="408" t="s">
        <v>20</v>
      </c>
      <c r="E6" s="409"/>
      <c r="F6" s="58" t="s">
        <v>21</v>
      </c>
      <c r="G6" s="54">
        <v>1.4</v>
      </c>
      <c r="H6" s="7"/>
    </row>
    <row r="7" spans="2:8" s="4" customFormat="1" ht="25" customHeight="1">
      <c r="B7" s="8">
        <v>2</v>
      </c>
      <c r="C7" s="53" t="s">
        <v>22</v>
      </c>
      <c r="D7" s="9"/>
      <c r="E7" s="410" t="s">
        <v>23</v>
      </c>
      <c r="F7" s="410"/>
      <c r="G7" s="8">
        <v>2</v>
      </c>
      <c r="H7" s="13"/>
    </row>
    <row r="8" spans="2:8" ht="25" customHeight="1">
      <c r="B8" s="54">
        <v>2.1</v>
      </c>
      <c r="C8" s="59" t="s">
        <v>24</v>
      </c>
      <c r="D8" s="71" t="s">
        <v>25</v>
      </c>
      <c r="E8" s="72" t="s">
        <v>26</v>
      </c>
      <c r="F8" s="58" t="s">
        <v>27</v>
      </c>
      <c r="G8" s="54">
        <v>2.1</v>
      </c>
      <c r="H8" s="7"/>
    </row>
    <row r="9" spans="2:8" ht="25" customHeight="1">
      <c r="B9" s="54">
        <v>2.2000000000000002</v>
      </c>
      <c r="C9" s="59" t="s">
        <v>28</v>
      </c>
      <c r="D9" s="61"/>
      <c r="E9" s="61"/>
      <c r="F9" s="58" t="s">
        <v>29</v>
      </c>
      <c r="G9" s="54">
        <v>2.2000000000000002</v>
      </c>
      <c r="H9" s="7"/>
    </row>
    <row r="10" spans="2:8" ht="25" customHeight="1">
      <c r="B10" s="54">
        <v>2.2999999999999998</v>
      </c>
      <c r="C10" s="59" t="s">
        <v>30</v>
      </c>
      <c r="D10" s="50" t="s">
        <v>31</v>
      </c>
      <c r="E10" s="75" t="s">
        <v>32</v>
      </c>
      <c r="F10" s="58" t="s">
        <v>33</v>
      </c>
      <c r="G10" s="54">
        <v>2.2999999999999998</v>
      </c>
      <c r="H10" s="7"/>
    </row>
    <row r="11" spans="2:8" ht="25" customHeight="1">
      <c r="B11" s="54">
        <v>2.4</v>
      </c>
      <c r="C11" s="59" t="s">
        <v>34</v>
      </c>
      <c r="D11" s="411" t="s">
        <v>617</v>
      </c>
      <c r="E11" s="411"/>
      <c r="F11" s="58" t="s">
        <v>35</v>
      </c>
      <c r="G11" s="54">
        <v>2.4</v>
      </c>
      <c r="H11" s="7"/>
    </row>
    <row r="12" spans="2:8" s="4" customFormat="1" ht="25" customHeight="1">
      <c r="B12" s="8">
        <v>3</v>
      </c>
      <c r="C12" s="9" t="s">
        <v>36</v>
      </c>
      <c r="D12" s="9"/>
      <c r="E12" s="10"/>
      <c r="F12" s="16" t="s">
        <v>37</v>
      </c>
      <c r="G12" s="8">
        <v>3</v>
      </c>
      <c r="H12" s="13"/>
    </row>
    <row r="13" spans="2:8" ht="25" customHeight="1">
      <c r="B13" s="54">
        <v>3.1</v>
      </c>
      <c r="C13" s="14" t="s">
        <v>38</v>
      </c>
      <c r="D13" s="66" t="s">
        <v>39</v>
      </c>
      <c r="E13" s="72" t="s">
        <v>40</v>
      </c>
      <c r="F13" s="58" t="s">
        <v>41</v>
      </c>
      <c r="G13" s="54">
        <v>3.1</v>
      </c>
      <c r="H13" s="17"/>
    </row>
    <row r="14" spans="2:8" ht="25" customHeight="1">
      <c r="B14" s="54">
        <v>3.2</v>
      </c>
      <c r="C14" s="14" t="s">
        <v>42</v>
      </c>
      <c r="D14" s="71" t="s">
        <v>43</v>
      </c>
      <c r="E14" s="72" t="s">
        <v>44</v>
      </c>
      <c r="F14" s="58" t="s">
        <v>45</v>
      </c>
      <c r="G14" s="54">
        <v>3.2</v>
      </c>
      <c r="H14" s="7"/>
    </row>
    <row r="15" spans="2:8" ht="25" customHeight="1">
      <c r="B15" s="54">
        <v>3.2</v>
      </c>
      <c r="C15" s="14" t="s">
        <v>46</v>
      </c>
      <c r="D15" s="71" t="s">
        <v>47</v>
      </c>
      <c r="E15" s="72" t="s">
        <v>48</v>
      </c>
      <c r="F15" s="58" t="s">
        <v>49</v>
      </c>
      <c r="G15" s="54">
        <v>3.2</v>
      </c>
      <c r="H15" s="7"/>
    </row>
    <row r="16" spans="2:8" s="4" customFormat="1" ht="25" customHeight="1">
      <c r="B16" s="8">
        <v>4</v>
      </c>
      <c r="C16" s="9" t="s">
        <v>50</v>
      </c>
      <c r="D16" s="9"/>
      <c r="E16" s="406" t="s">
        <v>51</v>
      </c>
      <c r="F16" s="406"/>
      <c r="G16" s="8">
        <v>4</v>
      </c>
      <c r="H16" s="13"/>
    </row>
    <row r="17" spans="2:8" ht="23" customHeight="1">
      <c r="B17" s="3">
        <v>4.0999999999999996</v>
      </c>
      <c r="C17" s="401" t="s">
        <v>531</v>
      </c>
      <c r="D17" s="401"/>
      <c r="E17" s="400" t="s">
        <v>530</v>
      </c>
      <c r="F17" s="400"/>
      <c r="G17" s="3">
        <v>4.0999999999999996</v>
      </c>
      <c r="H17" s="7"/>
    </row>
    <row r="18" spans="2:8" ht="56.25" customHeight="1">
      <c r="B18" s="3">
        <v>4.2</v>
      </c>
      <c r="C18" s="401" t="s">
        <v>533</v>
      </c>
      <c r="D18" s="401"/>
      <c r="E18" s="400" t="s">
        <v>529</v>
      </c>
      <c r="F18" s="400"/>
      <c r="G18" s="3">
        <v>4.2</v>
      </c>
      <c r="H18" s="7"/>
    </row>
    <row r="19" spans="2:8" ht="34.5" customHeight="1">
      <c r="B19" s="366">
        <v>4.3</v>
      </c>
      <c r="C19" s="401" t="s">
        <v>532</v>
      </c>
      <c r="D19" s="401"/>
      <c r="E19" s="400" t="s">
        <v>528</v>
      </c>
      <c r="F19" s="400"/>
      <c r="G19" s="366">
        <v>4.3</v>
      </c>
      <c r="H19" s="7"/>
    </row>
    <row r="20" spans="2:8" ht="50.15" customHeight="1">
      <c r="B20" s="366">
        <v>4.4000000000000004</v>
      </c>
      <c r="C20" s="401" t="s">
        <v>55</v>
      </c>
      <c r="D20" s="401"/>
      <c r="E20" s="400" t="s">
        <v>56</v>
      </c>
      <c r="F20" s="400"/>
      <c r="G20" s="366">
        <v>4.4000000000000004</v>
      </c>
      <c r="H20" s="7"/>
    </row>
    <row r="21" spans="2:8" ht="60" customHeight="1">
      <c r="B21" s="3">
        <v>4.5</v>
      </c>
      <c r="C21" s="401" t="s">
        <v>57</v>
      </c>
      <c r="D21" s="401"/>
      <c r="E21" s="400" t="s">
        <v>58</v>
      </c>
      <c r="F21" s="400"/>
      <c r="G21" s="3">
        <v>4.5</v>
      </c>
      <c r="H21" s="7"/>
    </row>
    <row r="22" spans="2:8" ht="60" customHeight="1">
      <c r="B22" s="3">
        <v>4.5999999999999996</v>
      </c>
      <c r="C22" s="401" t="s">
        <v>59</v>
      </c>
      <c r="D22" s="401"/>
      <c r="E22" s="400" t="s">
        <v>60</v>
      </c>
      <c r="F22" s="400"/>
      <c r="G22" s="3">
        <v>4.5999999999999996</v>
      </c>
      <c r="H22" s="7"/>
    </row>
    <row r="23" spans="2:8" ht="60" customHeight="1">
      <c r="B23" s="366">
        <v>4.7</v>
      </c>
      <c r="C23" s="401" t="s">
        <v>61</v>
      </c>
      <c r="D23" s="401"/>
      <c r="E23" s="400" t="s">
        <v>62</v>
      </c>
      <c r="F23" s="400"/>
      <c r="G23" s="366">
        <v>4.7</v>
      </c>
      <c r="H23" s="7"/>
    </row>
    <row r="24" spans="2:8" ht="60" customHeight="1">
      <c r="B24" s="366">
        <v>4.8</v>
      </c>
      <c r="C24" s="401" t="s">
        <v>63</v>
      </c>
      <c r="D24" s="401"/>
      <c r="E24" s="400" t="s">
        <v>64</v>
      </c>
      <c r="F24" s="400"/>
      <c r="G24" s="366">
        <v>4.8</v>
      </c>
      <c r="H24" s="7"/>
    </row>
    <row r="25" spans="2:8" ht="60" customHeight="1">
      <c r="B25" s="3">
        <v>4.9000000000000004</v>
      </c>
      <c r="C25" s="401" t="s">
        <v>65</v>
      </c>
      <c r="D25" s="401"/>
      <c r="E25" s="400" t="s">
        <v>66</v>
      </c>
      <c r="F25" s="400"/>
      <c r="G25" s="3">
        <v>4.9000000000000004</v>
      </c>
      <c r="H25" s="7"/>
    </row>
    <row r="26" spans="2:8" ht="60" customHeight="1">
      <c r="B26" s="372">
        <v>4.0999999999999996</v>
      </c>
      <c r="C26" s="401" t="s">
        <v>67</v>
      </c>
      <c r="D26" s="401"/>
      <c r="E26" s="400" t="s">
        <v>68</v>
      </c>
      <c r="F26" s="400"/>
      <c r="G26" s="372">
        <v>4.0999999999999996</v>
      </c>
      <c r="H26" s="7"/>
    </row>
    <row r="27" spans="2:8" ht="60" customHeight="1">
      <c r="B27" s="373">
        <v>4.1100000000000003</v>
      </c>
      <c r="C27" s="401" t="s">
        <v>69</v>
      </c>
      <c r="D27" s="401"/>
      <c r="E27" s="400" t="s">
        <v>70</v>
      </c>
      <c r="F27" s="400"/>
      <c r="G27" s="366">
        <v>4.1100000000000003</v>
      </c>
      <c r="H27" s="7"/>
    </row>
    <row r="28" spans="2:8" ht="60" customHeight="1">
      <c r="B28" s="373">
        <v>4.12</v>
      </c>
      <c r="C28" s="401" t="s">
        <v>71</v>
      </c>
      <c r="D28" s="401"/>
      <c r="E28" s="400" t="s">
        <v>72</v>
      </c>
      <c r="F28" s="400"/>
      <c r="G28" s="366">
        <v>4.12</v>
      </c>
      <c r="H28" s="7"/>
    </row>
    <row r="29" spans="2:8" ht="60" customHeight="1">
      <c r="B29" s="372">
        <v>4.13</v>
      </c>
      <c r="C29" s="401" t="s">
        <v>73</v>
      </c>
      <c r="D29" s="401"/>
      <c r="E29" s="400" t="s">
        <v>74</v>
      </c>
      <c r="F29" s="400"/>
      <c r="G29" s="3">
        <v>4.13</v>
      </c>
      <c r="H29" s="7"/>
    </row>
    <row r="30" spans="2:8" ht="60" customHeight="1">
      <c r="B30" s="372">
        <v>4.1399999999999997</v>
      </c>
      <c r="C30" s="401" t="s">
        <v>75</v>
      </c>
      <c r="D30" s="401"/>
      <c r="E30" s="400" t="s">
        <v>76</v>
      </c>
      <c r="F30" s="400"/>
      <c r="G30" s="3">
        <v>4.1399999999999997</v>
      </c>
      <c r="H30" s="7"/>
    </row>
    <row r="31" spans="2:8" ht="60" customHeight="1">
      <c r="B31" s="373">
        <v>4.1500000000000004</v>
      </c>
      <c r="C31" s="401" t="s">
        <v>77</v>
      </c>
      <c r="D31" s="401"/>
      <c r="E31" s="400" t="s">
        <v>78</v>
      </c>
      <c r="F31" s="400"/>
      <c r="G31" s="366">
        <v>4.1500000000000004</v>
      </c>
      <c r="H31" s="7"/>
    </row>
    <row r="32" spans="2:8" ht="60" customHeight="1">
      <c r="B32" s="373">
        <v>4.16</v>
      </c>
      <c r="C32" s="402" t="s">
        <v>79</v>
      </c>
      <c r="D32" s="402"/>
      <c r="E32" s="400" t="s">
        <v>80</v>
      </c>
      <c r="F32" s="400"/>
      <c r="G32" s="366">
        <v>4.16</v>
      </c>
      <c r="H32" s="7"/>
    </row>
    <row r="33" spans="2:8" ht="60" customHeight="1">
      <c r="B33" s="372">
        <v>4.17</v>
      </c>
      <c r="C33" s="401" t="s">
        <v>81</v>
      </c>
      <c r="D33" s="401"/>
      <c r="E33" s="400" t="s">
        <v>82</v>
      </c>
      <c r="F33" s="400"/>
      <c r="G33" s="3">
        <v>4.17</v>
      </c>
      <c r="H33" s="7"/>
    </row>
    <row r="34" spans="2:8" ht="60" customHeight="1">
      <c r="B34" s="372">
        <v>4.18</v>
      </c>
      <c r="C34" s="401" t="s">
        <v>83</v>
      </c>
      <c r="D34" s="401"/>
      <c r="E34" s="400" t="s">
        <v>84</v>
      </c>
      <c r="F34" s="400"/>
      <c r="G34" s="3">
        <v>4.18</v>
      </c>
      <c r="H34" s="7"/>
    </row>
    <row r="35" spans="2:8" ht="60" customHeight="1">
      <c r="B35" s="373">
        <v>4.1900000000000004</v>
      </c>
      <c r="C35" s="401" t="s">
        <v>85</v>
      </c>
      <c r="D35" s="401"/>
      <c r="E35" s="400" t="s">
        <v>86</v>
      </c>
      <c r="F35" s="400"/>
      <c r="G35" s="366">
        <v>4.1900000000000004</v>
      </c>
      <c r="H35" s="7"/>
    </row>
    <row r="36" spans="2:8" ht="60" customHeight="1">
      <c r="B36" s="373">
        <v>4.2</v>
      </c>
      <c r="C36" s="401" t="s">
        <v>87</v>
      </c>
      <c r="D36" s="401"/>
      <c r="E36" s="400" t="s">
        <v>88</v>
      </c>
      <c r="F36" s="400"/>
      <c r="G36" s="373">
        <v>4.2</v>
      </c>
      <c r="H36" s="7"/>
    </row>
    <row r="37" spans="2:8" ht="62.15" customHeight="1">
      <c r="B37" s="372">
        <v>4.21</v>
      </c>
      <c r="C37" s="401" t="s">
        <v>89</v>
      </c>
      <c r="D37" s="401"/>
      <c r="E37" s="400" t="s">
        <v>90</v>
      </c>
      <c r="F37" s="400"/>
      <c r="G37" s="3">
        <v>4.21</v>
      </c>
      <c r="H37" s="7"/>
    </row>
    <row r="38" spans="2:8" ht="59.25" customHeight="1">
      <c r="B38" s="372">
        <v>4.22</v>
      </c>
      <c r="C38" s="401" t="s">
        <v>91</v>
      </c>
      <c r="D38" s="401"/>
      <c r="E38" s="400" t="s">
        <v>92</v>
      </c>
      <c r="F38" s="400"/>
      <c r="G38" s="3">
        <v>4.22</v>
      </c>
      <c r="H38" s="7"/>
    </row>
    <row r="39" spans="2:8" ht="60" customHeight="1">
      <c r="B39" s="373">
        <v>4.2300000000000004</v>
      </c>
      <c r="C39" s="401" t="s">
        <v>73</v>
      </c>
      <c r="D39" s="401"/>
      <c r="E39" s="400" t="s">
        <v>74</v>
      </c>
      <c r="F39" s="400"/>
      <c r="G39" s="366">
        <v>4.2300000000000004</v>
      </c>
      <c r="H39" s="7"/>
    </row>
    <row r="40" spans="2:8" ht="60" customHeight="1">
      <c r="B40" s="373">
        <v>4.24</v>
      </c>
      <c r="C40" s="401" t="s">
        <v>75</v>
      </c>
      <c r="D40" s="401"/>
      <c r="E40" s="400" t="s">
        <v>76</v>
      </c>
      <c r="F40" s="400"/>
      <c r="G40" s="366">
        <v>4.24</v>
      </c>
      <c r="H40" s="7"/>
    </row>
    <row r="41" spans="2:8" ht="45.75" customHeight="1">
      <c r="B41" s="372">
        <v>4.25</v>
      </c>
      <c r="C41" s="401" t="s">
        <v>77</v>
      </c>
      <c r="D41" s="401"/>
      <c r="E41" s="400" t="s">
        <v>78</v>
      </c>
      <c r="F41" s="400"/>
      <c r="G41" s="3">
        <v>4.25</v>
      </c>
      <c r="H41" s="7"/>
    </row>
    <row r="42" spans="2:8" ht="64.5" customHeight="1">
      <c r="B42" s="372">
        <v>4.26</v>
      </c>
      <c r="C42" s="401" t="s">
        <v>93</v>
      </c>
      <c r="D42" s="401"/>
      <c r="E42" s="400" t="s">
        <v>94</v>
      </c>
      <c r="F42" s="400"/>
      <c r="G42" s="3">
        <v>4.26</v>
      </c>
      <c r="H42" s="7"/>
    </row>
    <row r="43" spans="2:8" ht="84" customHeight="1">
      <c r="B43" s="373">
        <v>4.2699999999999996</v>
      </c>
      <c r="C43" s="401" t="s">
        <v>95</v>
      </c>
      <c r="D43" s="401"/>
      <c r="E43" s="400" t="s">
        <v>96</v>
      </c>
      <c r="F43" s="400"/>
      <c r="G43" s="366">
        <v>4.2699999999999996</v>
      </c>
      <c r="H43" s="7"/>
    </row>
    <row r="44" spans="2:8" ht="60" customHeight="1">
      <c r="B44" s="373">
        <v>4.28</v>
      </c>
      <c r="C44" s="402" t="s">
        <v>79</v>
      </c>
      <c r="D44" s="402"/>
      <c r="E44" s="400" t="s">
        <v>80</v>
      </c>
      <c r="F44" s="400"/>
      <c r="G44" s="366">
        <v>4.28</v>
      </c>
      <c r="H44" s="7"/>
    </row>
    <row r="45" spans="2:8" ht="60" customHeight="1">
      <c r="B45" s="372">
        <v>4.29</v>
      </c>
      <c r="C45" s="401" t="s">
        <v>97</v>
      </c>
      <c r="D45" s="401"/>
      <c r="E45" s="400" t="s">
        <v>98</v>
      </c>
      <c r="F45" s="400"/>
      <c r="G45" s="3">
        <v>4.29</v>
      </c>
      <c r="H45" s="7"/>
    </row>
    <row r="46" spans="2:8" ht="60" customHeight="1">
      <c r="B46" s="372">
        <v>4.3</v>
      </c>
      <c r="C46" s="401" t="s">
        <v>83</v>
      </c>
      <c r="D46" s="401"/>
      <c r="E46" s="400" t="s">
        <v>84</v>
      </c>
      <c r="F46" s="400"/>
      <c r="G46" s="372">
        <v>4.3</v>
      </c>
      <c r="H46" s="7"/>
    </row>
    <row r="47" spans="2:8" ht="60" customHeight="1">
      <c r="B47" s="373">
        <v>4.3099999999999996</v>
      </c>
      <c r="C47" s="401" t="s">
        <v>85</v>
      </c>
      <c r="D47" s="401"/>
      <c r="E47" s="400" t="s">
        <v>86</v>
      </c>
      <c r="F47" s="400"/>
      <c r="G47" s="366">
        <v>4.3099999999999996</v>
      </c>
      <c r="H47" s="7"/>
    </row>
    <row r="48" spans="2:8" ht="60" customHeight="1">
      <c r="B48" s="373">
        <v>4.32</v>
      </c>
      <c r="C48" s="401" t="s">
        <v>87</v>
      </c>
      <c r="D48" s="401"/>
      <c r="E48" s="400" t="s">
        <v>88</v>
      </c>
      <c r="F48" s="400"/>
      <c r="G48" s="366">
        <v>4.32</v>
      </c>
      <c r="H48" s="7"/>
    </row>
    <row r="49" spans="2:8" ht="84.5" customHeight="1">
      <c r="B49" s="372">
        <v>4.33</v>
      </c>
      <c r="C49" s="401" t="s">
        <v>536</v>
      </c>
      <c r="D49" s="401"/>
      <c r="E49" s="400" t="s">
        <v>534</v>
      </c>
      <c r="F49" s="400"/>
      <c r="G49" s="3">
        <v>4.33</v>
      </c>
      <c r="H49" s="7"/>
    </row>
    <row r="50" spans="2:8" ht="72" customHeight="1">
      <c r="B50" s="372">
        <v>4.34</v>
      </c>
      <c r="C50" s="401" t="s">
        <v>537</v>
      </c>
      <c r="D50" s="401"/>
      <c r="E50" s="400" t="s">
        <v>535</v>
      </c>
      <c r="F50" s="400"/>
      <c r="G50" s="3">
        <v>4.34</v>
      </c>
      <c r="H50" s="7"/>
    </row>
    <row r="51" spans="2:8" ht="26" customHeight="1" thickBot="1">
      <c r="B51" s="51">
        <v>5</v>
      </c>
      <c r="C51" s="52" t="s">
        <v>99</v>
      </c>
      <c r="D51" s="53"/>
      <c r="E51" s="403" t="s">
        <v>100</v>
      </c>
      <c r="F51" s="403"/>
      <c r="G51" s="60">
        <v>5</v>
      </c>
    </row>
    <row r="52" spans="2:8" ht="31.5" customHeight="1" thickBot="1">
      <c r="B52" s="54">
        <v>5.0999999999999996</v>
      </c>
      <c r="C52" s="404" t="s">
        <v>493</v>
      </c>
      <c r="D52" s="404"/>
      <c r="E52" s="405" t="s">
        <v>101</v>
      </c>
      <c r="F52" s="405"/>
      <c r="G52" s="54">
        <v>5.0999999999999996</v>
      </c>
    </row>
    <row r="53" spans="2:8" ht="13">
      <c r="B53" s="93"/>
      <c r="C53" s="94"/>
      <c r="D53" s="95"/>
      <c r="E53" s="96"/>
      <c r="F53" s="97"/>
      <c r="G53" s="97"/>
    </row>
    <row r="54" spans="2:8" ht="13"/>
    <row r="55" spans="2:8" ht="13"/>
    <row r="56" spans="2:8" ht="13"/>
    <row r="57" spans="2:8" ht="13"/>
    <row r="58" spans="2:8" ht="13"/>
    <row r="59" spans="2:8" ht="13"/>
  </sheetData>
  <mergeCells count="77">
    <mergeCell ref="C35:D35"/>
    <mergeCell ref="E35:F35"/>
    <mergeCell ref="C36:D36"/>
    <mergeCell ref="E36:F36"/>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E16:F16"/>
    <mergeCell ref="F1:G1"/>
    <mergeCell ref="D5:E5"/>
    <mergeCell ref="D6:E6"/>
    <mergeCell ref="E7:F7"/>
    <mergeCell ref="D11:E11"/>
    <mergeCell ref="E37:F37"/>
    <mergeCell ref="E38:F38"/>
    <mergeCell ref="E51:F51"/>
    <mergeCell ref="C52:D52"/>
    <mergeCell ref="E52:F52"/>
    <mergeCell ref="C37:D37"/>
    <mergeCell ref="C38:D38"/>
    <mergeCell ref="C39:D39"/>
    <mergeCell ref="E39:F39"/>
    <mergeCell ref="C40:D40"/>
    <mergeCell ref="E40:F40"/>
    <mergeCell ref="C41:D41"/>
    <mergeCell ref="E41:F41"/>
    <mergeCell ref="C42:D42"/>
    <mergeCell ref="E42:F42"/>
    <mergeCell ref="C43:D43"/>
    <mergeCell ref="E17:F17"/>
    <mergeCell ref="E18:F18"/>
    <mergeCell ref="C19:D19"/>
    <mergeCell ref="C18:D18"/>
    <mergeCell ref="C17:D17"/>
    <mergeCell ref="E49:F49"/>
    <mergeCell ref="E50:F50"/>
    <mergeCell ref="C49:D49"/>
    <mergeCell ref="C50:D50"/>
    <mergeCell ref="E19:F19"/>
    <mergeCell ref="E43:F43"/>
    <mergeCell ref="C44:D44"/>
    <mergeCell ref="E44:F44"/>
    <mergeCell ref="C48:D48"/>
    <mergeCell ref="E48:F48"/>
    <mergeCell ref="C45:D45"/>
    <mergeCell ref="E45:F45"/>
    <mergeCell ref="C46:D46"/>
    <mergeCell ref="E46:F46"/>
    <mergeCell ref="C47:D47"/>
    <mergeCell ref="E47:F47"/>
  </mergeCells>
  <hyperlinks>
    <hyperlink ref="D6"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8029-1BB3-4DE8-84DB-A64E89BA2AEC}">
  <dimension ref="B1:BC17"/>
  <sheetViews>
    <sheetView showGridLines="0" rightToLeft="1" topLeftCell="R3" zoomScale="115" zoomScaleNormal="115" zoomScaleSheetLayoutView="106" workbookViewId="0">
      <selection activeCell="Z20" sqref="Z20"/>
    </sheetView>
  </sheetViews>
  <sheetFormatPr defaultColWidth="9.1796875" defaultRowHeight="25" customHeight="1"/>
  <cols>
    <col min="1" max="1" width="15.7265625" style="64" customWidth="1"/>
    <col min="2" max="2" width="17.1796875" style="64" customWidth="1"/>
    <col min="3" max="3" width="7.1796875" style="64" customWidth="1"/>
    <col min="4" max="9" width="10.81640625" style="64" customWidth="1"/>
    <col min="10" max="10" width="10.7265625" style="64" customWidth="1"/>
    <col min="11" max="11" width="17.1796875" style="64" customWidth="1"/>
    <col min="12" max="16384" width="9.1796875" style="64"/>
  </cols>
  <sheetData>
    <row r="1" spans="2:55" ht="50.15" customHeight="1"/>
    <row r="2" spans="2:55" ht="25" customHeight="1">
      <c r="B2" s="412" t="s">
        <v>538</v>
      </c>
      <c r="C2" s="412"/>
      <c r="D2" s="412"/>
      <c r="E2" s="412"/>
      <c r="F2" s="412"/>
      <c r="G2" s="412"/>
      <c r="H2" s="412"/>
      <c r="I2" s="412"/>
      <c r="J2" s="412"/>
      <c r="K2" s="412"/>
      <c r="M2" s="412" t="s">
        <v>408</v>
      </c>
      <c r="N2" s="412"/>
      <c r="O2" s="412"/>
      <c r="P2" s="412"/>
      <c r="Q2" s="412"/>
      <c r="R2" s="412"/>
      <c r="S2" s="412"/>
      <c r="T2" s="412"/>
      <c r="U2" s="412"/>
      <c r="V2" s="412"/>
      <c r="X2" s="412" t="s">
        <v>410</v>
      </c>
      <c r="Y2" s="412"/>
      <c r="Z2" s="412"/>
      <c r="AA2" s="412"/>
      <c r="AB2" s="412"/>
      <c r="AC2" s="412"/>
      <c r="AD2" s="412"/>
      <c r="AE2" s="412"/>
      <c r="AF2" s="412"/>
      <c r="AG2" s="412"/>
      <c r="AI2" s="412" t="s">
        <v>412</v>
      </c>
      <c r="AJ2" s="412"/>
      <c r="AK2" s="412"/>
      <c r="AL2" s="412"/>
      <c r="AM2" s="412"/>
      <c r="AN2" s="412"/>
      <c r="AO2" s="412"/>
      <c r="AP2" s="412"/>
      <c r="AQ2" s="412"/>
      <c r="AR2" s="412"/>
      <c r="AT2" s="412" t="s">
        <v>414</v>
      </c>
      <c r="AU2" s="412"/>
      <c r="AV2" s="412"/>
      <c r="AW2" s="412"/>
      <c r="AX2" s="412"/>
      <c r="AY2" s="412"/>
      <c r="AZ2" s="412"/>
      <c r="BA2" s="412"/>
      <c r="BB2" s="412"/>
      <c r="BC2" s="412"/>
    </row>
    <row r="3" spans="2:55" ht="25" customHeight="1">
      <c r="B3" s="413" t="s">
        <v>539</v>
      </c>
      <c r="C3" s="413"/>
      <c r="D3" s="413"/>
      <c r="E3" s="413"/>
      <c r="F3" s="413"/>
      <c r="G3" s="413"/>
      <c r="H3" s="413"/>
      <c r="I3" s="413"/>
      <c r="J3" s="413"/>
      <c r="K3" s="413"/>
      <c r="M3" s="413" t="s">
        <v>409</v>
      </c>
      <c r="N3" s="413"/>
      <c r="O3" s="413"/>
      <c r="P3" s="413"/>
      <c r="Q3" s="413"/>
      <c r="R3" s="413"/>
      <c r="S3" s="413"/>
      <c r="T3" s="413"/>
      <c r="U3" s="413"/>
      <c r="V3" s="413"/>
      <c r="X3" s="413" t="s">
        <v>411</v>
      </c>
      <c r="Y3" s="413"/>
      <c r="Z3" s="413"/>
      <c r="AA3" s="413"/>
      <c r="AB3" s="413"/>
      <c r="AC3" s="413"/>
      <c r="AD3" s="413"/>
      <c r="AE3" s="413"/>
      <c r="AF3" s="413"/>
      <c r="AG3" s="413"/>
      <c r="AI3" s="413" t="s">
        <v>413</v>
      </c>
      <c r="AJ3" s="413"/>
      <c r="AK3" s="413"/>
      <c r="AL3" s="413"/>
      <c r="AM3" s="413"/>
      <c r="AN3" s="413"/>
      <c r="AO3" s="413"/>
      <c r="AP3" s="413"/>
      <c r="AQ3" s="413"/>
      <c r="AR3" s="413"/>
      <c r="AT3" s="413" t="s">
        <v>415</v>
      </c>
      <c r="AU3" s="413"/>
      <c r="AV3" s="413"/>
      <c r="AW3" s="413"/>
      <c r="AX3" s="413"/>
      <c r="AY3" s="413"/>
      <c r="AZ3" s="413"/>
      <c r="BA3" s="413"/>
      <c r="BB3" s="413"/>
      <c r="BC3" s="413"/>
    </row>
    <row r="4" spans="2:55" ht="25" customHeight="1">
      <c r="B4" s="414" t="s">
        <v>102</v>
      </c>
      <c r="C4" s="415"/>
      <c r="D4" s="418" t="s">
        <v>103</v>
      </c>
      <c r="E4" s="419"/>
      <c r="F4" s="418" t="s">
        <v>619</v>
      </c>
      <c r="G4" s="419"/>
      <c r="H4" s="420" t="s">
        <v>104</v>
      </c>
      <c r="I4" s="419"/>
      <c r="J4" s="421" t="s">
        <v>105</v>
      </c>
      <c r="K4" s="422"/>
      <c r="M4" s="414" t="s">
        <v>102</v>
      </c>
      <c r="N4" s="415"/>
      <c r="O4" s="418" t="s">
        <v>106</v>
      </c>
      <c r="P4" s="419"/>
      <c r="Q4" s="418" t="s">
        <v>620</v>
      </c>
      <c r="R4" s="419"/>
      <c r="S4" s="420" t="s">
        <v>104</v>
      </c>
      <c r="T4" s="419"/>
      <c r="U4" s="421" t="s">
        <v>105</v>
      </c>
      <c r="V4" s="422"/>
      <c r="X4" s="414" t="s">
        <v>102</v>
      </c>
      <c r="Y4" s="415"/>
      <c r="Z4" s="418" t="s">
        <v>106</v>
      </c>
      <c r="AA4" s="419"/>
      <c r="AB4" s="418" t="s">
        <v>620</v>
      </c>
      <c r="AC4" s="419"/>
      <c r="AD4" s="420" t="s">
        <v>104</v>
      </c>
      <c r="AE4" s="419"/>
      <c r="AF4" s="421" t="s">
        <v>105</v>
      </c>
      <c r="AG4" s="422"/>
      <c r="AI4" s="414" t="s">
        <v>102</v>
      </c>
      <c r="AJ4" s="415"/>
      <c r="AK4" s="418" t="s">
        <v>106</v>
      </c>
      <c r="AL4" s="419"/>
      <c r="AM4" s="418" t="s">
        <v>620</v>
      </c>
      <c r="AN4" s="419"/>
      <c r="AO4" s="420" t="s">
        <v>104</v>
      </c>
      <c r="AP4" s="419"/>
      <c r="AQ4" s="421" t="s">
        <v>105</v>
      </c>
      <c r="AR4" s="422"/>
      <c r="AT4" s="414" t="s">
        <v>102</v>
      </c>
      <c r="AU4" s="415"/>
      <c r="AV4" s="418" t="s">
        <v>106</v>
      </c>
      <c r="AW4" s="419"/>
      <c r="AX4" s="418" t="s">
        <v>620</v>
      </c>
      <c r="AY4" s="419"/>
      <c r="AZ4" s="420" t="s">
        <v>104</v>
      </c>
      <c r="BA4" s="419"/>
      <c r="BB4" s="421" t="s">
        <v>105</v>
      </c>
      <c r="BC4" s="422"/>
    </row>
    <row r="5" spans="2:55" ht="25" customHeight="1">
      <c r="B5" s="416"/>
      <c r="C5" s="417"/>
      <c r="D5" s="38" t="s">
        <v>107</v>
      </c>
      <c r="E5" s="425" t="s">
        <v>108</v>
      </c>
      <c r="F5" s="38" t="s">
        <v>107</v>
      </c>
      <c r="G5" s="425" t="s">
        <v>108</v>
      </c>
      <c r="H5" s="38" t="s">
        <v>107</v>
      </c>
      <c r="I5" s="425" t="s">
        <v>108</v>
      </c>
      <c r="J5" s="423"/>
      <c r="K5" s="424"/>
      <c r="M5" s="416"/>
      <c r="N5" s="417"/>
      <c r="O5" s="38" t="s">
        <v>107</v>
      </c>
      <c r="P5" s="425" t="s">
        <v>108</v>
      </c>
      <c r="Q5" s="38" t="s">
        <v>107</v>
      </c>
      <c r="R5" s="425" t="s">
        <v>108</v>
      </c>
      <c r="S5" s="38" t="s">
        <v>107</v>
      </c>
      <c r="T5" s="425" t="s">
        <v>108</v>
      </c>
      <c r="U5" s="423"/>
      <c r="V5" s="424"/>
      <c r="X5" s="416"/>
      <c r="Y5" s="417"/>
      <c r="Z5" s="38" t="s">
        <v>107</v>
      </c>
      <c r="AA5" s="425" t="s">
        <v>108</v>
      </c>
      <c r="AB5" s="38" t="s">
        <v>107</v>
      </c>
      <c r="AC5" s="425" t="s">
        <v>108</v>
      </c>
      <c r="AD5" s="38" t="s">
        <v>107</v>
      </c>
      <c r="AE5" s="425" t="s">
        <v>108</v>
      </c>
      <c r="AF5" s="423"/>
      <c r="AG5" s="424"/>
      <c r="AI5" s="416"/>
      <c r="AJ5" s="417"/>
      <c r="AK5" s="38" t="s">
        <v>107</v>
      </c>
      <c r="AL5" s="425" t="s">
        <v>108</v>
      </c>
      <c r="AM5" s="38" t="s">
        <v>107</v>
      </c>
      <c r="AN5" s="425" t="s">
        <v>108</v>
      </c>
      <c r="AO5" s="38" t="s">
        <v>107</v>
      </c>
      <c r="AP5" s="425" t="s">
        <v>108</v>
      </c>
      <c r="AQ5" s="423"/>
      <c r="AR5" s="424"/>
      <c r="AT5" s="416"/>
      <c r="AU5" s="417"/>
      <c r="AV5" s="38" t="s">
        <v>107</v>
      </c>
      <c r="AW5" s="425" t="s">
        <v>108</v>
      </c>
      <c r="AX5" s="38" t="s">
        <v>107</v>
      </c>
      <c r="AY5" s="425" t="s">
        <v>108</v>
      </c>
      <c r="AZ5" s="38" t="s">
        <v>107</v>
      </c>
      <c r="BA5" s="425" t="s">
        <v>108</v>
      </c>
      <c r="BB5" s="423"/>
      <c r="BC5" s="424"/>
    </row>
    <row r="6" spans="2:55" ht="25" customHeight="1">
      <c r="B6" s="416"/>
      <c r="C6" s="417"/>
      <c r="D6" s="38" t="s">
        <v>109</v>
      </c>
      <c r="E6" s="390"/>
      <c r="F6" s="212" t="s">
        <v>110</v>
      </c>
      <c r="G6" s="390"/>
      <c r="H6" s="212" t="s">
        <v>111</v>
      </c>
      <c r="I6" s="390"/>
      <c r="J6" s="423"/>
      <c r="K6" s="424"/>
      <c r="M6" s="416"/>
      <c r="N6" s="417"/>
      <c r="O6" s="38" t="s">
        <v>109</v>
      </c>
      <c r="P6" s="390"/>
      <c r="Q6" s="212" t="s">
        <v>110</v>
      </c>
      <c r="R6" s="390"/>
      <c r="S6" s="212" t="s">
        <v>111</v>
      </c>
      <c r="T6" s="390"/>
      <c r="U6" s="423"/>
      <c r="V6" s="424"/>
      <c r="X6" s="416"/>
      <c r="Y6" s="417"/>
      <c r="Z6" s="38" t="s">
        <v>109</v>
      </c>
      <c r="AA6" s="390"/>
      <c r="AB6" s="212" t="s">
        <v>110</v>
      </c>
      <c r="AC6" s="390"/>
      <c r="AD6" s="212" t="s">
        <v>111</v>
      </c>
      <c r="AE6" s="390"/>
      <c r="AF6" s="423"/>
      <c r="AG6" s="424"/>
      <c r="AI6" s="416"/>
      <c r="AJ6" s="417"/>
      <c r="AK6" s="38" t="s">
        <v>109</v>
      </c>
      <c r="AL6" s="390"/>
      <c r="AM6" s="212" t="s">
        <v>110</v>
      </c>
      <c r="AN6" s="390"/>
      <c r="AO6" s="212" t="s">
        <v>111</v>
      </c>
      <c r="AP6" s="390"/>
      <c r="AQ6" s="423"/>
      <c r="AR6" s="424"/>
      <c r="AT6" s="416"/>
      <c r="AU6" s="417"/>
      <c r="AV6" s="38" t="s">
        <v>109</v>
      </c>
      <c r="AW6" s="390"/>
      <c r="AX6" s="212" t="s">
        <v>110</v>
      </c>
      <c r="AY6" s="390"/>
      <c r="AZ6" s="212" t="s">
        <v>111</v>
      </c>
      <c r="BA6" s="390"/>
      <c r="BB6" s="423"/>
      <c r="BC6" s="424"/>
    </row>
    <row r="7" spans="2:55" ht="25" customHeight="1">
      <c r="B7" s="430" t="s">
        <v>112</v>
      </c>
      <c r="C7" s="430"/>
      <c r="D7" s="213">
        <v>30110</v>
      </c>
      <c r="E7" s="214">
        <v>3.2699684189034801E-2</v>
      </c>
      <c r="F7" s="213">
        <v>27487</v>
      </c>
      <c r="G7" s="214">
        <v>3.0872441008557395E-2</v>
      </c>
      <c r="H7" s="197">
        <v>57597</v>
      </c>
      <c r="I7" s="215">
        <v>3.1801429482454471E-2</v>
      </c>
      <c r="J7" s="431" t="s">
        <v>113</v>
      </c>
      <c r="K7" s="431"/>
      <c r="M7" s="430" t="s">
        <v>112</v>
      </c>
      <c r="N7" s="430"/>
      <c r="O7" s="170">
        <v>30121</v>
      </c>
      <c r="P7" s="264">
        <v>3.4164932199833263E-2</v>
      </c>
      <c r="Q7" s="170">
        <v>30655</v>
      </c>
      <c r="R7" s="264">
        <v>3.5390536971017975E-2</v>
      </c>
      <c r="S7" s="265">
        <v>60776</v>
      </c>
      <c r="T7" s="266">
        <v>3.477232014381286E-2</v>
      </c>
      <c r="U7" s="431" t="s">
        <v>113</v>
      </c>
      <c r="V7" s="431"/>
      <c r="X7" s="430" t="s">
        <v>114</v>
      </c>
      <c r="Y7" s="430"/>
      <c r="Z7" s="196">
        <v>117991</v>
      </c>
      <c r="AA7" s="158">
        <v>0.14390304585491026</v>
      </c>
      <c r="AB7" s="196">
        <v>120679</v>
      </c>
      <c r="AC7" s="158">
        <v>0.1500752994255854</v>
      </c>
      <c r="AD7" s="265">
        <v>238670</v>
      </c>
      <c r="AE7" s="181">
        <v>0.1469591276660856</v>
      </c>
      <c r="AF7" s="432" t="s">
        <v>115</v>
      </c>
      <c r="AG7" s="432"/>
      <c r="AI7" s="430" t="s">
        <v>114</v>
      </c>
      <c r="AJ7" s="430"/>
      <c r="AK7" s="196">
        <v>104905</v>
      </c>
      <c r="AL7" s="158">
        <v>0.13203453123682393</v>
      </c>
      <c r="AM7" s="196">
        <v>106056</v>
      </c>
      <c r="AN7" s="158">
        <v>0.1374275484856613</v>
      </c>
      <c r="AO7" s="265">
        <v>210961</v>
      </c>
      <c r="AP7" s="181">
        <v>0.13469177972865123</v>
      </c>
      <c r="AQ7" s="432" t="s">
        <v>115</v>
      </c>
      <c r="AR7" s="432"/>
      <c r="AT7" s="430" t="s">
        <v>114</v>
      </c>
      <c r="AU7" s="430"/>
      <c r="AV7" s="196">
        <v>109269</v>
      </c>
      <c r="AW7" s="158">
        <v>0.13658095748789734</v>
      </c>
      <c r="AX7" s="196">
        <v>112613</v>
      </c>
      <c r="AY7" s="158">
        <v>0.1436831985342433</v>
      </c>
      <c r="AZ7" s="265">
        <v>221882</v>
      </c>
      <c r="BA7" s="181">
        <v>0.14009559348145903</v>
      </c>
      <c r="BB7" s="432" t="s">
        <v>115</v>
      </c>
      <c r="BC7" s="432"/>
    </row>
    <row r="8" spans="2:55" ht="25" customHeight="1">
      <c r="B8" s="430" t="s">
        <v>114</v>
      </c>
      <c r="C8" s="430"/>
      <c r="D8" s="213">
        <v>119159</v>
      </c>
      <c r="E8" s="214">
        <v>0.12940756121823971</v>
      </c>
      <c r="F8" s="213">
        <v>125308</v>
      </c>
      <c r="G8" s="214">
        <v>0.14074158103468221</v>
      </c>
      <c r="H8" s="197">
        <v>244467</v>
      </c>
      <c r="I8" s="215">
        <v>0.13497925345568687</v>
      </c>
      <c r="J8" s="432" t="s">
        <v>115</v>
      </c>
      <c r="K8" s="432"/>
      <c r="M8" s="430" t="s">
        <v>114</v>
      </c>
      <c r="N8" s="430"/>
      <c r="O8" s="170">
        <v>119374</v>
      </c>
      <c r="P8" s="264">
        <v>0.13540070437312493</v>
      </c>
      <c r="Q8" s="170">
        <v>122543</v>
      </c>
      <c r="R8" s="264">
        <v>0.14147325304320521</v>
      </c>
      <c r="S8" s="265">
        <v>241917</v>
      </c>
      <c r="T8" s="266">
        <v>0.13841015157678649</v>
      </c>
      <c r="U8" s="432" t="s">
        <v>115</v>
      </c>
      <c r="V8" s="432"/>
      <c r="X8" s="430" t="s">
        <v>116</v>
      </c>
      <c r="Y8" s="430"/>
      <c r="Z8" s="196">
        <v>267968</v>
      </c>
      <c r="AA8" s="158">
        <v>0.32681654864903759</v>
      </c>
      <c r="AB8" s="196">
        <v>266921</v>
      </c>
      <c r="AC8" s="158">
        <v>0.33194051158840127</v>
      </c>
      <c r="AD8" s="265">
        <v>534889</v>
      </c>
      <c r="AE8" s="181">
        <v>0.32935358795904329</v>
      </c>
      <c r="AF8" s="432" t="s">
        <v>117</v>
      </c>
      <c r="AG8" s="432"/>
      <c r="AI8" s="430" t="s">
        <v>116</v>
      </c>
      <c r="AJ8" s="430"/>
      <c r="AK8" s="196">
        <v>256796</v>
      </c>
      <c r="AL8" s="158">
        <v>0.32320613396398107</v>
      </c>
      <c r="AM8" s="196">
        <v>260851</v>
      </c>
      <c r="AN8" s="158">
        <v>0.33801117758573995</v>
      </c>
      <c r="AO8" s="265">
        <v>517647</v>
      </c>
      <c r="AP8" s="181">
        <v>0.33050087789305665</v>
      </c>
      <c r="AQ8" s="432" t="s">
        <v>117</v>
      </c>
      <c r="AR8" s="432"/>
      <c r="AT8" s="430" t="s">
        <v>116</v>
      </c>
      <c r="AU8" s="430"/>
      <c r="AV8" s="196">
        <v>267729</v>
      </c>
      <c r="AW8" s="158">
        <v>0.3346482823790578</v>
      </c>
      <c r="AX8" s="196">
        <v>264973</v>
      </c>
      <c r="AY8" s="158">
        <v>0.33807969031296609</v>
      </c>
      <c r="AZ8" s="265">
        <v>532702</v>
      </c>
      <c r="BA8" s="181">
        <v>0.33634635905012661</v>
      </c>
      <c r="BB8" s="432" t="s">
        <v>117</v>
      </c>
      <c r="BC8" s="432"/>
    </row>
    <row r="9" spans="2:55" ht="25" customHeight="1">
      <c r="B9" s="430" t="s">
        <v>116</v>
      </c>
      <c r="C9" s="430"/>
      <c r="D9" s="213">
        <v>293701</v>
      </c>
      <c r="E9" s="214">
        <v>0.31896147279985754</v>
      </c>
      <c r="F9" s="213">
        <v>292776</v>
      </c>
      <c r="G9" s="214">
        <v>0.32883580560706516</v>
      </c>
      <c r="H9" s="197">
        <v>586477</v>
      </c>
      <c r="I9" s="215">
        <v>0.32381559731551035</v>
      </c>
      <c r="J9" s="432" t="s">
        <v>117</v>
      </c>
      <c r="K9" s="432"/>
      <c r="M9" s="430" t="s">
        <v>116</v>
      </c>
      <c r="N9" s="430"/>
      <c r="O9" s="170">
        <v>276430</v>
      </c>
      <c r="P9" s="264">
        <v>0.31354245237541611</v>
      </c>
      <c r="Q9" s="170">
        <v>278214</v>
      </c>
      <c r="R9" s="264">
        <v>0.32119206827123781</v>
      </c>
      <c r="S9" s="265">
        <v>554644</v>
      </c>
      <c r="T9" s="266">
        <v>0.3173334660695824</v>
      </c>
      <c r="U9" s="432" t="s">
        <v>117</v>
      </c>
      <c r="V9" s="432"/>
      <c r="X9" s="426" t="s">
        <v>118</v>
      </c>
      <c r="Y9" s="426"/>
      <c r="Z9" s="196">
        <v>224206</v>
      </c>
      <c r="AA9" s="158">
        <v>0.27344396012361971</v>
      </c>
      <c r="AB9" s="196">
        <v>224199</v>
      </c>
      <c r="AC9" s="158">
        <v>0.27881182356430545</v>
      </c>
      <c r="AD9" s="265">
        <v>448405</v>
      </c>
      <c r="AE9" s="181">
        <v>0.27610176243814105</v>
      </c>
      <c r="AF9" s="427" t="s">
        <v>119</v>
      </c>
      <c r="AG9" s="427"/>
      <c r="AI9" s="426" t="s">
        <v>118</v>
      </c>
      <c r="AJ9" s="426"/>
      <c r="AK9" s="196">
        <v>226975</v>
      </c>
      <c r="AL9" s="158">
        <v>0.28567311117180411</v>
      </c>
      <c r="AM9" s="196">
        <v>220546</v>
      </c>
      <c r="AN9" s="158">
        <v>0.28578388877874572</v>
      </c>
      <c r="AO9" s="265">
        <v>447521</v>
      </c>
      <c r="AP9" s="181">
        <v>0.28572769353551475</v>
      </c>
      <c r="AQ9" s="427" t="s">
        <v>119</v>
      </c>
      <c r="AR9" s="427"/>
      <c r="AT9" s="426" t="s">
        <v>118</v>
      </c>
      <c r="AU9" s="426"/>
      <c r="AV9" s="196">
        <v>224107</v>
      </c>
      <c r="AW9" s="158">
        <v>0.28012289523780953</v>
      </c>
      <c r="AX9" s="196">
        <v>224197</v>
      </c>
      <c r="AY9" s="158">
        <v>0.28605349348460435</v>
      </c>
      <c r="AZ9" s="265">
        <v>448304</v>
      </c>
      <c r="BA9" s="181">
        <v>0.28305772861301054</v>
      </c>
      <c r="BB9" s="427" t="s">
        <v>119</v>
      </c>
      <c r="BC9" s="427"/>
    </row>
    <row r="10" spans="2:55" ht="25" customHeight="1">
      <c r="B10" s="426" t="s">
        <v>118</v>
      </c>
      <c r="C10" s="426"/>
      <c r="D10" s="213">
        <v>242864</v>
      </c>
      <c r="E10" s="214">
        <v>0.26375211228448181</v>
      </c>
      <c r="F10" s="213">
        <v>239750</v>
      </c>
      <c r="G10" s="214">
        <v>0.26927884933974733</v>
      </c>
      <c r="H10" s="197">
        <v>482614</v>
      </c>
      <c r="I10" s="215">
        <v>0.26646900165365006</v>
      </c>
      <c r="J10" s="427" t="s">
        <v>119</v>
      </c>
      <c r="K10" s="427"/>
      <c r="M10" s="426" t="s">
        <v>118</v>
      </c>
      <c r="N10" s="426"/>
      <c r="O10" s="196">
        <v>233085</v>
      </c>
      <c r="P10" s="264">
        <v>0.26437811566010877</v>
      </c>
      <c r="Q10" s="196">
        <v>233305</v>
      </c>
      <c r="R10" s="264">
        <v>0.26934559543380682</v>
      </c>
      <c r="S10" s="265">
        <v>466390</v>
      </c>
      <c r="T10" s="266">
        <v>0.26683991035726073</v>
      </c>
      <c r="U10" s="427" t="s">
        <v>119</v>
      </c>
      <c r="V10" s="427"/>
      <c r="X10" s="426" t="s">
        <v>120</v>
      </c>
      <c r="Y10" s="426"/>
      <c r="Z10" s="196">
        <v>195719</v>
      </c>
      <c r="AA10" s="158">
        <v>0.23870091983013267</v>
      </c>
      <c r="AB10" s="196">
        <v>181122</v>
      </c>
      <c r="AC10" s="158">
        <v>0.22524166079069993</v>
      </c>
      <c r="AD10" s="265">
        <v>376841</v>
      </c>
      <c r="AE10" s="181">
        <v>0.23203680658991649</v>
      </c>
      <c r="AF10" s="427" t="s">
        <v>121</v>
      </c>
      <c r="AG10" s="427"/>
      <c r="AI10" s="426" t="s">
        <v>120</v>
      </c>
      <c r="AJ10" s="426"/>
      <c r="AK10" s="196">
        <v>189590</v>
      </c>
      <c r="AL10" s="158">
        <v>0.23861995879309325</v>
      </c>
      <c r="AM10" s="196">
        <v>173295</v>
      </c>
      <c r="AN10" s="158">
        <v>0.22455596114149767</v>
      </c>
      <c r="AO10" s="265">
        <v>362885</v>
      </c>
      <c r="AP10" s="181">
        <v>0.23169034317637668</v>
      </c>
      <c r="AQ10" s="427" t="s">
        <v>121</v>
      </c>
      <c r="AR10" s="427"/>
      <c r="AT10" s="426" t="s">
        <v>120</v>
      </c>
      <c r="AU10" s="426"/>
      <c r="AV10" s="196">
        <v>184204</v>
      </c>
      <c r="AW10" s="158">
        <v>0.23024607796447888</v>
      </c>
      <c r="AX10" s="196">
        <v>170441</v>
      </c>
      <c r="AY10" s="158">
        <v>0.21746608332408304</v>
      </c>
      <c r="AZ10" s="265">
        <v>354645</v>
      </c>
      <c r="BA10" s="181">
        <v>0.22392173204780938</v>
      </c>
      <c r="BB10" s="427" t="s">
        <v>121</v>
      </c>
      <c r="BC10" s="427"/>
    </row>
    <row r="11" spans="2:55" ht="25" customHeight="1">
      <c r="B11" s="426" t="s">
        <v>120</v>
      </c>
      <c r="C11" s="426"/>
      <c r="D11" s="213">
        <v>221135</v>
      </c>
      <c r="E11" s="214">
        <v>0.24015425649758254</v>
      </c>
      <c r="F11" s="213">
        <v>190553</v>
      </c>
      <c r="G11" s="214">
        <v>0.2140224925056804</v>
      </c>
      <c r="H11" s="197">
        <v>411688</v>
      </c>
      <c r="I11" s="215">
        <v>0.22730813932622734</v>
      </c>
      <c r="J11" s="427" t="s">
        <v>121</v>
      </c>
      <c r="K11" s="427"/>
      <c r="M11" s="426" t="s">
        <v>120</v>
      </c>
      <c r="N11" s="426"/>
      <c r="O11" s="196">
        <v>202935</v>
      </c>
      <c r="P11" s="264">
        <v>0.23018029002932053</v>
      </c>
      <c r="Q11" s="196">
        <v>190956</v>
      </c>
      <c r="R11" s="264">
        <v>0.22045458743558011</v>
      </c>
      <c r="S11" s="265">
        <v>393891</v>
      </c>
      <c r="T11" s="266">
        <v>0.22536040466247517</v>
      </c>
      <c r="U11" s="427" t="s">
        <v>121</v>
      </c>
      <c r="V11" s="427"/>
      <c r="X11" s="76" t="s">
        <v>124</v>
      </c>
      <c r="Y11" s="217" t="s">
        <v>125</v>
      </c>
      <c r="Z11" s="196">
        <v>14050</v>
      </c>
      <c r="AA11" s="158">
        <v>1.7135525542299745E-2</v>
      </c>
      <c r="AB11" s="196">
        <v>11202</v>
      </c>
      <c r="AC11" s="158">
        <v>1.3930704631007942E-2</v>
      </c>
      <c r="AD11" s="265">
        <v>25252</v>
      </c>
      <c r="AE11" s="181">
        <v>1.5548715346813567E-2</v>
      </c>
      <c r="AF11" s="218" t="s">
        <v>126</v>
      </c>
      <c r="AG11" s="77" t="s">
        <v>540</v>
      </c>
      <c r="AI11" s="76" t="s">
        <v>124</v>
      </c>
      <c r="AJ11" s="217" t="s">
        <v>125</v>
      </c>
      <c r="AK11" s="196">
        <v>16261</v>
      </c>
      <c r="AL11" s="158">
        <v>2.0466264834297639E-2</v>
      </c>
      <c r="AM11" s="196">
        <v>10975</v>
      </c>
      <c r="AN11" s="158">
        <v>1.422142400835533E-2</v>
      </c>
      <c r="AO11" s="265">
        <v>27236</v>
      </c>
      <c r="AP11" s="181">
        <v>1.7389305666400637E-2</v>
      </c>
      <c r="AQ11" s="218" t="s">
        <v>126</v>
      </c>
      <c r="AR11" s="77" t="s">
        <v>540</v>
      </c>
      <c r="AT11" s="76" t="s">
        <v>122</v>
      </c>
      <c r="AU11" s="217"/>
      <c r="AV11" s="196">
        <v>14722</v>
      </c>
      <c r="AW11" s="158">
        <v>1.8401786930756434E-2</v>
      </c>
      <c r="AX11" s="196">
        <v>11535</v>
      </c>
      <c r="AY11" s="158">
        <v>1.4717534344103226E-2</v>
      </c>
      <c r="AZ11" s="265">
        <v>26257</v>
      </c>
      <c r="BA11" s="181">
        <v>1.6578586807594442E-2</v>
      </c>
      <c r="BB11" s="218"/>
      <c r="BC11" s="77" t="s">
        <v>123</v>
      </c>
    </row>
    <row r="12" spans="2:55" ht="33.75" customHeight="1" thickBot="1">
      <c r="B12" s="76" t="s">
        <v>124</v>
      </c>
      <c r="C12" s="217" t="s">
        <v>125</v>
      </c>
      <c r="D12" s="196">
        <v>13835</v>
      </c>
      <c r="E12" s="214">
        <v>1.5024913010803602E-2</v>
      </c>
      <c r="F12" s="213">
        <v>14467</v>
      </c>
      <c r="G12" s="214">
        <v>1.6248830504267467E-2</v>
      </c>
      <c r="H12" s="197">
        <v>28302</v>
      </c>
      <c r="I12" s="215">
        <v>1.5626578766470934E-2</v>
      </c>
      <c r="J12" s="218" t="s">
        <v>126</v>
      </c>
      <c r="K12" s="216" t="s">
        <v>127</v>
      </c>
      <c r="M12" s="76" t="s">
        <v>124</v>
      </c>
      <c r="N12" s="217" t="s">
        <v>125</v>
      </c>
      <c r="O12" s="196">
        <v>19690</v>
      </c>
      <c r="P12" s="264">
        <v>2.2333505362196374E-2</v>
      </c>
      <c r="Q12" s="196">
        <v>10519</v>
      </c>
      <c r="R12" s="264">
        <v>1.2143958845152115E-2</v>
      </c>
      <c r="S12" s="265">
        <v>30209</v>
      </c>
      <c r="T12" s="266">
        <v>1.7283747190082313E-2</v>
      </c>
      <c r="U12" s="218" t="s">
        <v>126</v>
      </c>
      <c r="V12" s="77" t="s">
        <v>540</v>
      </c>
      <c r="X12" s="428" t="s">
        <v>128</v>
      </c>
      <c r="Y12" s="428"/>
      <c r="Z12" s="220">
        <v>819934</v>
      </c>
      <c r="AA12" s="278">
        <v>0.50486774786845534</v>
      </c>
      <c r="AB12" s="220">
        <v>804123</v>
      </c>
      <c r="AC12" s="278">
        <v>0.49513225213154466</v>
      </c>
      <c r="AD12" s="220">
        <v>1624057</v>
      </c>
      <c r="AE12" s="164">
        <v>1</v>
      </c>
      <c r="AF12" s="429" t="s">
        <v>129</v>
      </c>
      <c r="AG12" s="429"/>
      <c r="AI12" s="428" t="s">
        <v>128</v>
      </c>
      <c r="AJ12" s="428"/>
      <c r="AK12" s="220">
        <v>794527</v>
      </c>
      <c r="AL12" s="278">
        <v>0.50727980845969678</v>
      </c>
      <c r="AM12" s="220">
        <v>771723</v>
      </c>
      <c r="AN12" s="278">
        <v>0.49272019154030328</v>
      </c>
      <c r="AO12" s="220">
        <v>1566250</v>
      </c>
      <c r="AP12" s="164">
        <v>1</v>
      </c>
      <c r="AQ12" s="429" t="s">
        <v>129</v>
      </c>
      <c r="AR12" s="429"/>
      <c r="AT12" s="428" t="s">
        <v>128</v>
      </c>
      <c r="AU12" s="428"/>
      <c r="AV12" s="220">
        <v>800031</v>
      </c>
      <c r="AW12" s="278">
        <v>0.50513704468395426</v>
      </c>
      <c r="AX12" s="220">
        <v>783759</v>
      </c>
      <c r="AY12" s="278">
        <v>0.49486295531604568</v>
      </c>
      <c r="AZ12" s="220">
        <v>1583790</v>
      </c>
      <c r="BA12" s="164">
        <v>1</v>
      </c>
      <c r="BB12" s="429" t="s">
        <v>129</v>
      </c>
      <c r="BC12" s="429"/>
    </row>
    <row r="13" spans="2:55" ht="25" customHeight="1" thickBot="1">
      <c r="B13" s="428" t="s">
        <v>128</v>
      </c>
      <c r="C13" s="428"/>
      <c r="D13" s="220">
        <v>920804</v>
      </c>
      <c r="E13" s="221">
        <v>1</v>
      </c>
      <c r="F13" s="220">
        <v>890341</v>
      </c>
      <c r="G13" s="221">
        <v>1</v>
      </c>
      <c r="H13" s="220">
        <v>1811145</v>
      </c>
      <c r="I13" s="221">
        <v>1</v>
      </c>
      <c r="J13" s="429" t="s">
        <v>129</v>
      </c>
      <c r="K13" s="429"/>
      <c r="M13" s="428" t="s">
        <v>128</v>
      </c>
      <c r="N13" s="428"/>
      <c r="O13" s="220">
        <v>881635</v>
      </c>
      <c r="P13" s="267">
        <v>0.50358219166443174</v>
      </c>
      <c r="Q13" s="220">
        <v>866192</v>
      </c>
      <c r="R13" s="267">
        <v>0.49641780833556826</v>
      </c>
      <c r="S13" s="220">
        <v>1747827</v>
      </c>
      <c r="T13" s="268">
        <v>1</v>
      </c>
      <c r="U13" s="429" t="s">
        <v>129</v>
      </c>
      <c r="V13" s="429"/>
      <c r="X13" s="223" t="s">
        <v>130</v>
      </c>
      <c r="Y13" s="223"/>
      <c r="Z13" s="223"/>
      <c r="AA13" s="223"/>
      <c r="AB13" s="224"/>
      <c r="AC13" s="224"/>
      <c r="AD13" s="224"/>
      <c r="AE13" s="224"/>
      <c r="AF13" s="225"/>
      <c r="AG13" s="225" t="s">
        <v>131</v>
      </c>
      <c r="AI13" s="223" t="s">
        <v>130</v>
      </c>
      <c r="AJ13" s="223"/>
      <c r="AK13" s="223"/>
      <c r="AL13" s="223"/>
      <c r="AM13" s="224"/>
      <c r="AN13" s="224"/>
      <c r="AO13" s="224"/>
      <c r="AP13" s="224"/>
      <c r="AQ13" s="225"/>
      <c r="AR13" s="225" t="s">
        <v>131</v>
      </c>
      <c r="AT13" s="223" t="s">
        <v>130</v>
      </c>
      <c r="AU13" s="223"/>
      <c r="AV13" s="223"/>
      <c r="AW13" s="223"/>
      <c r="AX13" s="224"/>
      <c r="AY13" s="224"/>
      <c r="AZ13" s="224"/>
      <c r="BA13" s="224"/>
      <c r="BB13" s="225"/>
      <c r="BC13" s="225" t="s">
        <v>131</v>
      </c>
    </row>
    <row r="14" spans="2:55" ht="25" customHeight="1">
      <c r="B14" s="223" t="s">
        <v>132</v>
      </c>
      <c r="C14" s="223"/>
      <c r="D14" s="223"/>
      <c r="E14" s="223"/>
      <c r="F14" s="224"/>
      <c r="G14" s="224"/>
      <c r="H14" s="224"/>
      <c r="I14" s="224"/>
      <c r="J14" s="225"/>
      <c r="K14" s="225" t="s">
        <v>131</v>
      </c>
      <c r="M14" s="223" t="s">
        <v>130</v>
      </c>
      <c r="N14" s="223"/>
      <c r="O14" s="223"/>
      <c r="P14" s="223"/>
      <c r="Q14" s="224"/>
      <c r="R14" s="224"/>
      <c r="S14" s="224"/>
      <c r="T14" s="224"/>
      <c r="U14" s="225"/>
      <c r="V14" s="225" t="s">
        <v>131</v>
      </c>
    </row>
    <row r="15" spans="2:55" ht="25" customHeight="1">
      <c r="B15" s="40"/>
      <c r="C15" s="40"/>
      <c r="D15" s="226"/>
      <c r="E15" s="226"/>
      <c r="F15" s="226"/>
      <c r="G15" s="226"/>
      <c r="H15" s="226"/>
      <c r="I15" s="226"/>
      <c r="J15" s="40"/>
      <c r="K15" s="40"/>
    </row>
    <row r="16" spans="2:55" ht="25" customHeight="1">
      <c r="B16" s="41"/>
      <c r="C16" s="42"/>
      <c r="D16" s="42"/>
      <c r="E16" s="43"/>
      <c r="F16" s="43"/>
      <c r="G16" s="43"/>
      <c r="H16" s="43"/>
      <c r="I16" s="43"/>
      <c r="J16" s="44"/>
      <c r="K16" s="44"/>
    </row>
    <row r="17" spans="2:11" ht="25" customHeight="1">
      <c r="B17" s="45"/>
      <c r="C17" s="45"/>
      <c r="D17" s="45"/>
      <c r="E17" s="45"/>
      <c r="F17" s="227"/>
      <c r="G17" s="45"/>
      <c r="H17" s="227"/>
      <c r="I17" s="45"/>
      <c r="J17" s="45"/>
      <c r="K17" s="45"/>
    </row>
  </sheetData>
  <mergeCells count="104">
    <mergeCell ref="AT7:AU7"/>
    <mergeCell ref="BB7:BC7"/>
    <mergeCell ref="AT8:AU8"/>
    <mergeCell ref="BB8:BC8"/>
    <mergeCell ref="AQ12:AR12"/>
    <mergeCell ref="AT2:BC2"/>
    <mergeCell ref="AT3:BC3"/>
    <mergeCell ref="AT4:AU6"/>
    <mergeCell ref="AV4:AW4"/>
    <mergeCell ref="AX4:AY4"/>
    <mergeCell ref="AZ4:BA4"/>
    <mergeCell ref="BB4:BC6"/>
    <mergeCell ref="AW5:AW6"/>
    <mergeCell ref="AQ8:AR8"/>
    <mergeCell ref="AQ9:AR9"/>
    <mergeCell ref="AQ10:AR10"/>
    <mergeCell ref="AQ4:AR6"/>
    <mergeCell ref="AQ7:AR7"/>
    <mergeCell ref="AI2:AR2"/>
    <mergeCell ref="AI3:AR3"/>
    <mergeCell ref="AT9:AU9"/>
    <mergeCell ref="BB9:BC9"/>
    <mergeCell ref="AT10:AU10"/>
    <mergeCell ref="BB10:BC10"/>
    <mergeCell ref="AT12:AU12"/>
    <mergeCell ref="BB12:BC12"/>
    <mergeCell ref="AY5:AY6"/>
    <mergeCell ref="BA5:BA6"/>
    <mergeCell ref="AI4:AJ6"/>
    <mergeCell ref="AK4:AL4"/>
    <mergeCell ref="AM4:AN4"/>
    <mergeCell ref="AO4:AP4"/>
    <mergeCell ref="X10:Y10"/>
    <mergeCell ref="AF10:AG10"/>
    <mergeCell ref="X12:Y12"/>
    <mergeCell ref="AF12:AG12"/>
    <mergeCell ref="X7:Y7"/>
    <mergeCell ref="AF7:AG7"/>
    <mergeCell ref="X8:Y8"/>
    <mergeCell ref="AF8:AG8"/>
    <mergeCell ref="X9:Y9"/>
    <mergeCell ref="AF9:AG9"/>
    <mergeCell ref="AI12:AJ12"/>
    <mergeCell ref="AI8:AJ8"/>
    <mergeCell ref="AI9:AJ9"/>
    <mergeCell ref="AI10:AJ10"/>
    <mergeCell ref="AL5:AL6"/>
    <mergeCell ref="AN5:AN6"/>
    <mergeCell ref="AP5:AP6"/>
    <mergeCell ref="AI7:AJ7"/>
    <mergeCell ref="X2:AG2"/>
    <mergeCell ref="X3:AG3"/>
    <mergeCell ref="X4:Y6"/>
    <mergeCell ref="Z4:AA4"/>
    <mergeCell ref="AB4:AC4"/>
    <mergeCell ref="AD4:AE4"/>
    <mergeCell ref="AF4:AG6"/>
    <mergeCell ref="AA5:AA6"/>
    <mergeCell ref="AC5:AC6"/>
    <mergeCell ref="AE5:AE6"/>
    <mergeCell ref="M10:N10"/>
    <mergeCell ref="U10:V10"/>
    <mergeCell ref="M11:N11"/>
    <mergeCell ref="U11:V11"/>
    <mergeCell ref="M13:N13"/>
    <mergeCell ref="U13:V13"/>
    <mergeCell ref="M7:N7"/>
    <mergeCell ref="U7:V7"/>
    <mergeCell ref="M8:N8"/>
    <mergeCell ref="U8:V8"/>
    <mergeCell ref="M9:N9"/>
    <mergeCell ref="U9:V9"/>
    <mergeCell ref="M2:V2"/>
    <mergeCell ref="M3:V3"/>
    <mergeCell ref="M4:N6"/>
    <mergeCell ref="O4:P4"/>
    <mergeCell ref="Q4:R4"/>
    <mergeCell ref="S4:T4"/>
    <mergeCell ref="U4:V6"/>
    <mergeCell ref="P5:P6"/>
    <mergeCell ref="R5:R6"/>
    <mergeCell ref="T5:T6"/>
    <mergeCell ref="B10:C10"/>
    <mergeCell ref="J10:K10"/>
    <mergeCell ref="B11:C11"/>
    <mergeCell ref="J11:K11"/>
    <mergeCell ref="B13:C13"/>
    <mergeCell ref="J13:K13"/>
    <mergeCell ref="B7:C7"/>
    <mergeCell ref="J7:K7"/>
    <mergeCell ref="B8:C8"/>
    <mergeCell ref="J8:K8"/>
    <mergeCell ref="B9:C9"/>
    <mergeCell ref="J9:K9"/>
    <mergeCell ref="B2:K2"/>
    <mergeCell ref="B3:K3"/>
    <mergeCell ref="B4:C6"/>
    <mergeCell ref="D4:E4"/>
    <mergeCell ref="F4:G4"/>
    <mergeCell ref="H4:I4"/>
    <mergeCell ref="J4:K6"/>
    <mergeCell ref="E5:E6"/>
    <mergeCell ref="G5:G6"/>
    <mergeCell ref="I5:I6"/>
  </mergeCells>
  <pageMargins left="0.7" right="0.7" top="0.75" bottom="0.75" header="0.3" footer="0.3"/>
  <pageSetup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7A5A6-609F-4737-BCD6-7F38BF2DD20E}">
  <dimension ref="B1:AI14"/>
  <sheetViews>
    <sheetView showGridLines="0" rightToLeft="1" topLeftCell="H1" zoomScale="85" zoomScaleNormal="85" zoomScaleSheetLayoutView="124" workbookViewId="0">
      <selection activeCell="U13" sqref="U13"/>
    </sheetView>
  </sheetViews>
  <sheetFormatPr defaultColWidth="9.1796875" defaultRowHeight="25" customHeight="1"/>
  <cols>
    <col min="1" max="1" width="15.7265625" style="1" customWidth="1"/>
    <col min="2" max="2" width="17" style="1" customWidth="1"/>
    <col min="3" max="5" width="10.453125" style="1" customWidth="1"/>
    <col min="6" max="6" width="12.81640625" style="1" customWidth="1"/>
    <col min="7" max="7" width="24" style="1" customWidth="1"/>
    <col min="8" max="8" width="9.1796875" style="1"/>
    <col min="9" max="9" width="24" style="1" customWidth="1"/>
    <col min="10" max="13" width="9.1796875" style="1"/>
    <col min="14" max="14" width="24" style="1" customWidth="1"/>
    <col min="15" max="15" width="9.1796875" style="1"/>
    <col min="16" max="16" width="24" style="1" customWidth="1"/>
    <col min="17" max="20" width="9.1796875" style="1"/>
    <col min="21" max="21" width="24" style="1" customWidth="1"/>
    <col min="22" max="22" width="9.1796875" style="1"/>
    <col min="23" max="23" width="24" style="1" customWidth="1"/>
    <col min="24" max="27" width="9.1796875" style="1"/>
    <col min="28" max="28" width="24" style="1" customWidth="1"/>
    <col min="29" max="29" width="9.1796875" style="1"/>
    <col min="30" max="30" width="24" style="1" customWidth="1"/>
    <col min="31" max="32" width="9.1796875" style="1"/>
    <col min="33" max="33" width="12.81640625" style="1" customWidth="1"/>
    <col min="34" max="34" width="9.1796875" style="1"/>
    <col min="35" max="35" width="24" style="1" customWidth="1"/>
    <col min="36" max="16384" width="9.1796875" style="1"/>
  </cols>
  <sheetData>
    <row r="1" spans="2:35" ht="50.15" customHeight="1"/>
    <row r="2" spans="2:35" ht="25" customHeight="1">
      <c r="B2" s="433" t="s">
        <v>621</v>
      </c>
      <c r="C2" s="433"/>
      <c r="D2" s="433"/>
      <c r="E2" s="433"/>
      <c r="F2" s="433"/>
      <c r="G2" s="433"/>
      <c r="I2" s="433" t="s">
        <v>622</v>
      </c>
      <c r="J2" s="433"/>
      <c r="K2" s="433"/>
      <c r="L2" s="433"/>
      <c r="M2" s="433"/>
      <c r="N2" s="433"/>
      <c r="P2" s="433" t="s">
        <v>623</v>
      </c>
      <c r="Q2" s="433"/>
      <c r="R2" s="433"/>
      <c r="S2" s="433"/>
      <c r="T2" s="433"/>
      <c r="U2" s="433"/>
      <c r="W2" s="433" t="s">
        <v>624</v>
      </c>
      <c r="X2" s="433"/>
      <c r="Y2" s="433"/>
      <c r="Z2" s="433"/>
      <c r="AA2" s="433"/>
      <c r="AB2" s="433"/>
      <c r="AD2" s="433" t="s">
        <v>625</v>
      </c>
      <c r="AE2" s="433"/>
      <c r="AF2" s="433"/>
      <c r="AG2" s="433"/>
      <c r="AH2" s="433"/>
      <c r="AI2" s="433"/>
    </row>
    <row r="3" spans="2:35" ht="25" customHeight="1">
      <c r="B3" s="434" t="s">
        <v>541</v>
      </c>
      <c r="C3" s="434"/>
      <c r="D3" s="434"/>
      <c r="E3" s="434"/>
      <c r="F3" s="434"/>
      <c r="G3" s="434"/>
      <c r="I3" s="434" t="s">
        <v>416</v>
      </c>
      <c r="J3" s="434"/>
      <c r="K3" s="434"/>
      <c r="L3" s="434"/>
      <c r="M3" s="434"/>
      <c r="N3" s="434"/>
      <c r="P3" s="434" t="s">
        <v>417</v>
      </c>
      <c r="Q3" s="434"/>
      <c r="R3" s="434"/>
      <c r="S3" s="434"/>
      <c r="T3" s="434"/>
      <c r="U3" s="434"/>
      <c r="W3" s="434" t="s">
        <v>418</v>
      </c>
      <c r="X3" s="434"/>
      <c r="Y3" s="434"/>
      <c r="Z3" s="434"/>
      <c r="AA3" s="434"/>
      <c r="AB3" s="434"/>
      <c r="AD3" s="434" t="s">
        <v>419</v>
      </c>
      <c r="AE3" s="434"/>
      <c r="AF3" s="434"/>
      <c r="AG3" s="434"/>
      <c r="AH3" s="434"/>
      <c r="AI3" s="434"/>
    </row>
    <row r="4" spans="2:35" ht="33" customHeight="1">
      <c r="B4" s="435" t="s">
        <v>102</v>
      </c>
      <c r="C4" s="46" t="s">
        <v>133</v>
      </c>
      <c r="D4" s="46" t="s">
        <v>134</v>
      </c>
      <c r="E4" s="228" t="s">
        <v>135</v>
      </c>
      <c r="F4" s="229" t="s">
        <v>136</v>
      </c>
      <c r="G4" s="436" t="s">
        <v>105</v>
      </c>
      <c r="I4" s="435" t="s">
        <v>102</v>
      </c>
      <c r="J4" s="46" t="s">
        <v>133</v>
      </c>
      <c r="K4" s="46" t="s">
        <v>134</v>
      </c>
      <c r="L4" s="228" t="s">
        <v>135</v>
      </c>
      <c r="M4" s="229" t="s">
        <v>136</v>
      </c>
      <c r="N4" s="436" t="s">
        <v>137</v>
      </c>
      <c r="P4" s="437" t="s">
        <v>102</v>
      </c>
      <c r="Q4" s="46" t="s">
        <v>133</v>
      </c>
      <c r="R4" s="46" t="s">
        <v>134</v>
      </c>
      <c r="S4" s="279" t="s">
        <v>135</v>
      </c>
      <c r="T4" s="280" t="s">
        <v>136</v>
      </c>
      <c r="U4" s="438" t="s">
        <v>137</v>
      </c>
      <c r="W4" s="435" t="s">
        <v>102</v>
      </c>
      <c r="X4" s="46" t="s">
        <v>133</v>
      </c>
      <c r="Y4" s="46" t="s">
        <v>134</v>
      </c>
      <c r="Z4" s="228" t="s">
        <v>135</v>
      </c>
      <c r="AA4" s="229" t="s">
        <v>136</v>
      </c>
      <c r="AB4" s="436" t="s">
        <v>137</v>
      </c>
      <c r="AD4" s="435" t="s">
        <v>102</v>
      </c>
      <c r="AE4" s="46" t="s">
        <v>133</v>
      </c>
      <c r="AF4" s="46" t="s">
        <v>134</v>
      </c>
      <c r="AG4" s="228" t="s">
        <v>135</v>
      </c>
      <c r="AH4" s="229" t="s">
        <v>136</v>
      </c>
      <c r="AI4" s="436" t="s">
        <v>137</v>
      </c>
    </row>
    <row r="5" spans="2:35" ht="33" customHeight="1">
      <c r="B5" s="435"/>
      <c r="C5" s="230" t="s">
        <v>138</v>
      </c>
      <c r="D5" s="230" t="s">
        <v>139</v>
      </c>
      <c r="E5" s="230" t="s">
        <v>140</v>
      </c>
      <c r="F5" s="230" t="s">
        <v>141</v>
      </c>
      <c r="G5" s="436"/>
      <c r="H5" s="363"/>
      <c r="I5" s="435"/>
      <c r="J5" s="230" t="s">
        <v>138</v>
      </c>
      <c r="K5" s="230" t="s">
        <v>139</v>
      </c>
      <c r="L5" s="230" t="s">
        <v>140</v>
      </c>
      <c r="M5" s="230" t="s">
        <v>141</v>
      </c>
      <c r="N5" s="436"/>
      <c r="P5" s="435"/>
      <c r="Q5" s="230" t="s">
        <v>138</v>
      </c>
      <c r="R5" s="230" t="s">
        <v>139</v>
      </c>
      <c r="S5" s="230" t="s">
        <v>140</v>
      </c>
      <c r="T5" s="230" t="s">
        <v>141</v>
      </c>
      <c r="U5" s="436"/>
      <c r="W5" s="435"/>
      <c r="X5" s="230" t="s">
        <v>138</v>
      </c>
      <c r="Y5" s="230" t="s">
        <v>139</v>
      </c>
      <c r="Z5" s="230" t="s">
        <v>140</v>
      </c>
      <c r="AA5" s="230" t="s">
        <v>141</v>
      </c>
      <c r="AB5" s="436"/>
      <c r="AD5" s="435"/>
      <c r="AE5" s="230" t="s">
        <v>138</v>
      </c>
      <c r="AF5" s="230" t="s">
        <v>139</v>
      </c>
      <c r="AG5" s="230" t="s">
        <v>140</v>
      </c>
      <c r="AH5" s="230" t="s">
        <v>141</v>
      </c>
      <c r="AI5" s="436"/>
    </row>
    <row r="6" spans="2:35" ht="25" customHeight="1">
      <c r="B6" s="231" t="s">
        <v>112</v>
      </c>
      <c r="C6" s="170">
        <v>30110</v>
      </c>
      <c r="D6" s="170">
        <v>27487</v>
      </c>
      <c r="E6" s="232">
        <v>57597</v>
      </c>
      <c r="F6" s="233">
        <v>91.28860843573564</v>
      </c>
      <c r="G6" s="206" t="s">
        <v>142</v>
      </c>
      <c r="I6" s="231" t="s">
        <v>112</v>
      </c>
      <c r="J6" s="269">
        <v>30121</v>
      </c>
      <c r="K6" s="269">
        <v>30655</v>
      </c>
      <c r="L6" s="232">
        <v>60776</v>
      </c>
      <c r="M6" s="233">
        <v>101.77284950698848</v>
      </c>
      <c r="N6" s="206" t="s">
        <v>142</v>
      </c>
      <c r="P6" s="231" t="s">
        <v>114</v>
      </c>
      <c r="Q6" s="196">
        <v>117991</v>
      </c>
      <c r="R6" s="196">
        <v>120679</v>
      </c>
      <c r="S6" s="232">
        <f>R6+Q6</f>
        <v>238670</v>
      </c>
      <c r="T6" s="233">
        <f>R6/Q6*100</f>
        <v>102.27813985812477</v>
      </c>
      <c r="U6" s="206" t="s">
        <v>115</v>
      </c>
      <c r="W6" s="231" t="s">
        <v>114</v>
      </c>
      <c r="X6" s="196">
        <v>104905</v>
      </c>
      <c r="Y6" s="196">
        <v>106056</v>
      </c>
      <c r="Z6" s="232">
        <f>Y6+X6</f>
        <v>210961</v>
      </c>
      <c r="AA6" s="233">
        <f>Y6/X6*100</f>
        <v>101.09718316572136</v>
      </c>
      <c r="AB6" s="206" t="s">
        <v>115</v>
      </c>
      <c r="AD6" s="231" t="s">
        <v>114</v>
      </c>
      <c r="AE6" s="196">
        <v>109269</v>
      </c>
      <c r="AF6" s="196">
        <v>112613</v>
      </c>
      <c r="AG6" s="232">
        <f>AE6+AF6</f>
        <v>221882</v>
      </c>
      <c r="AH6" s="233">
        <f>AF6/AE6*100</f>
        <v>103.0603373326378</v>
      </c>
      <c r="AI6" s="206" t="s">
        <v>115</v>
      </c>
    </row>
    <row r="7" spans="2:35" ht="25" customHeight="1">
      <c r="B7" s="231" t="s">
        <v>114</v>
      </c>
      <c r="C7" s="170">
        <v>119159</v>
      </c>
      <c r="D7" s="170">
        <v>125308</v>
      </c>
      <c r="E7" s="232">
        <v>244467</v>
      </c>
      <c r="F7" s="233">
        <v>105.16033199338699</v>
      </c>
      <c r="G7" s="206" t="s">
        <v>115</v>
      </c>
      <c r="I7" s="231" t="s">
        <v>114</v>
      </c>
      <c r="J7" s="269">
        <v>119374</v>
      </c>
      <c r="K7" s="269">
        <v>122543</v>
      </c>
      <c r="L7" s="232">
        <v>241917</v>
      </c>
      <c r="M7" s="233">
        <v>102.65468192403706</v>
      </c>
      <c r="N7" s="206" t="s">
        <v>115</v>
      </c>
      <c r="P7" s="231" t="s">
        <v>143</v>
      </c>
      <c r="Q7" s="196">
        <v>267968</v>
      </c>
      <c r="R7" s="196">
        <v>266921</v>
      </c>
      <c r="S7" s="232">
        <f t="shared" ref="S7:S10" si="0">R7+Q7</f>
        <v>534889</v>
      </c>
      <c r="T7" s="233">
        <f t="shared" ref="T7:T10" si="1">R7/Q7*100</f>
        <v>99.609281705278235</v>
      </c>
      <c r="U7" s="206" t="s">
        <v>117</v>
      </c>
      <c r="W7" s="231" t="s">
        <v>143</v>
      </c>
      <c r="X7" s="196">
        <v>256796</v>
      </c>
      <c r="Y7" s="196">
        <v>260851</v>
      </c>
      <c r="Z7" s="232">
        <f t="shared" ref="Z7:Z10" si="2">Y7+X7</f>
        <v>517647</v>
      </c>
      <c r="AA7" s="233">
        <f t="shared" ref="AA7:AA10" si="3">Y7/X7*100</f>
        <v>101.57907444041186</v>
      </c>
      <c r="AB7" s="206" t="s">
        <v>117</v>
      </c>
      <c r="AD7" s="231" t="s">
        <v>143</v>
      </c>
      <c r="AE7" s="196">
        <v>267729</v>
      </c>
      <c r="AF7" s="196">
        <v>264973</v>
      </c>
      <c r="AG7" s="232">
        <f t="shared" ref="AG7:AG10" si="4">AE7+AF7</f>
        <v>532702</v>
      </c>
      <c r="AH7" s="233">
        <f t="shared" ref="AH7:AH10" si="5">AF7/AE7*100</f>
        <v>98.970600868788964</v>
      </c>
      <c r="AI7" s="206" t="s">
        <v>117</v>
      </c>
    </row>
    <row r="8" spans="2:35" ht="25" customHeight="1">
      <c r="B8" s="231" t="s">
        <v>143</v>
      </c>
      <c r="C8" s="170">
        <v>293701</v>
      </c>
      <c r="D8" s="170">
        <v>292776</v>
      </c>
      <c r="E8" s="232">
        <v>586477</v>
      </c>
      <c r="F8" s="233">
        <v>99.685053847280059</v>
      </c>
      <c r="G8" s="206" t="s">
        <v>117</v>
      </c>
      <c r="I8" s="231" t="s">
        <v>143</v>
      </c>
      <c r="J8" s="269">
        <v>276430</v>
      </c>
      <c r="K8" s="269">
        <v>278214</v>
      </c>
      <c r="L8" s="232">
        <v>554644</v>
      </c>
      <c r="M8" s="233">
        <v>100.64537134175018</v>
      </c>
      <c r="N8" s="206" t="s">
        <v>117</v>
      </c>
      <c r="P8" s="231" t="s">
        <v>118</v>
      </c>
      <c r="Q8" s="196">
        <v>224206</v>
      </c>
      <c r="R8" s="196">
        <v>224199</v>
      </c>
      <c r="S8" s="232">
        <f t="shared" si="0"/>
        <v>448405</v>
      </c>
      <c r="T8" s="233">
        <f t="shared" si="1"/>
        <v>99.996877871243413</v>
      </c>
      <c r="U8" s="206" t="s">
        <v>119</v>
      </c>
      <c r="W8" s="231" t="s">
        <v>118</v>
      </c>
      <c r="X8" s="196">
        <v>226975</v>
      </c>
      <c r="Y8" s="196">
        <v>220546</v>
      </c>
      <c r="Z8" s="232">
        <f t="shared" si="2"/>
        <v>447521</v>
      </c>
      <c r="AA8" s="233">
        <f t="shared" si="3"/>
        <v>97.167529463597319</v>
      </c>
      <c r="AB8" s="206" t="s">
        <v>119</v>
      </c>
      <c r="AD8" s="231" t="s">
        <v>118</v>
      </c>
      <c r="AE8" s="196">
        <v>224107</v>
      </c>
      <c r="AF8" s="196">
        <v>224197</v>
      </c>
      <c r="AG8" s="232">
        <f t="shared" si="4"/>
        <v>448304</v>
      </c>
      <c r="AH8" s="233">
        <f t="shared" si="5"/>
        <v>100.04015938814941</v>
      </c>
      <c r="AI8" s="206" t="s">
        <v>119</v>
      </c>
    </row>
    <row r="9" spans="2:35" ht="25" customHeight="1">
      <c r="B9" s="231" t="s">
        <v>118</v>
      </c>
      <c r="C9" s="170">
        <v>242864</v>
      </c>
      <c r="D9" s="170">
        <v>239750</v>
      </c>
      <c r="E9" s="232">
        <v>482614</v>
      </c>
      <c r="F9" s="233">
        <v>98.717800909150796</v>
      </c>
      <c r="G9" s="206" t="s">
        <v>119</v>
      </c>
      <c r="I9" s="231" t="s">
        <v>118</v>
      </c>
      <c r="J9" s="269">
        <v>233085</v>
      </c>
      <c r="K9" s="269">
        <v>233305</v>
      </c>
      <c r="L9" s="232">
        <v>466390</v>
      </c>
      <c r="M9" s="233">
        <v>100.09438616813608</v>
      </c>
      <c r="N9" s="206" t="s">
        <v>119</v>
      </c>
      <c r="P9" s="231" t="s">
        <v>120</v>
      </c>
      <c r="Q9" s="196">
        <v>195719</v>
      </c>
      <c r="R9" s="196">
        <v>181122</v>
      </c>
      <c r="S9" s="232">
        <f t="shared" si="0"/>
        <v>376841</v>
      </c>
      <c r="T9" s="233">
        <f t="shared" si="1"/>
        <v>92.54185848078113</v>
      </c>
      <c r="U9" s="206" t="s">
        <v>144</v>
      </c>
      <c r="W9" s="231" t="s">
        <v>120</v>
      </c>
      <c r="X9" s="196">
        <v>189590</v>
      </c>
      <c r="Y9" s="196">
        <v>173295</v>
      </c>
      <c r="Z9" s="232">
        <f t="shared" si="2"/>
        <v>362885</v>
      </c>
      <c r="AA9" s="233">
        <f t="shared" si="3"/>
        <v>91.405137401761692</v>
      </c>
      <c r="AB9" s="206" t="s">
        <v>144</v>
      </c>
      <c r="AD9" s="231" t="s">
        <v>120</v>
      </c>
      <c r="AE9" s="196">
        <v>184204</v>
      </c>
      <c r="AF9" s="196">
        <v>170441</v>
      </c>
      <c r="AG9" s="232">
        <f t="shared" si="4"/>
        <v>354645</v>
      </c>
      <c r="AH9" s="233">
        <f t="shared" si="5"/>
        <v>92.528392434474824</v>
      </c>
      <c r="AI9" s="206" t="s">
        <v>144</v>
      </c>
    </row>
    <row r="10" spans="2:35" ht="25" customHeight="1">
      <c r="B10" s="231" t="s">
        <v>120</v>
      </c>
      <c r="C10" s="170">
        <v>221135</v>
      </c>
      <c r="D10" s="170">
        <v>190553</v>
      </c>
      <c r="E10" s="232">
        <v>411688</v>
      </c>
      <c r="F10" s="233">
        <v>86.17043887218216</v>
      </c>
      <c r="G10" s="206" t="s">
        <v>144</v>
      </c>
      <c r="I10" s="231" t="s">
        <v>120</v>
      </c>
      <c r="J10" s="269">
        <v>202935</v>
      </c>
      <c r="K10" s="269">
        <v>190956</v>
      </c>
      <c r="L10" s="232">
        <v>393891</v>
      </c>
      <c r="M10" s="233">
        <v>94.097124695099424</v>
      </c>
      <c r="N10" s="206" t="s">
        <v>144</v>
      </c>
      <c r="P10" s="231" t="s">
        <v>124</v>
      </c>
      <c r="Q10" s="196">
        <v>14050</v>
      </c>
      <c r="R10" s="196">
        <v>11202</v>
      </c>
      <c r="S10" s="232">
        <f t="shared" si="0"/>
        <v>25252</v>
      </c>
      <c r="T10" s="233">
        <f t="shared" si="1"/>
        <v>79.729537366548044</v>
      </c>
      <c r="U10" s="63" t="s">
        <v>145</v>
      </c>
      <c r="W10" s="231" t="s">
        <v>124</v>
      </c>
      <c r="X10" s="196">
        <v>16261</v>
      </c>
      <c r="Y10" s="196">
        <v>10975</v>
      </c>
      <c r="Z10" s="232">
        <f t="shared" si="2"/>
        <v>27236</v>
      </c>
      <c r="AA10" s="233">
        <f t="shared" si="3"/>
        <v>67.492774122132715</v>
      </c>
      <c r="AB10" s="63" t="s">
        <v>145</v>
      </c>
      <c r="AD10" s="231" t="s">
        <v>124</v>
      </c>
      <c r="AE10" s="196">
        <v>14722</v>
      </c>
      <c r="AF10" s="196">
        <v>11535</v>
      </c>
      <c r="AG10" s="232">
        <f t="shared" si="4"/>
        <v>26257</v>
      </c>
      <c r="AH10" s="233">
        <f t="shared" si="5"/>
        <v>78.352126069827463</v>
      </c>
      <c r="AI10" s="63" t="s">
        <v>145</v>
      </c>
    </row>
    <row r="11" spans="2:35" ht="25" customHeight="1" thickBot="1">
      <c r="B11" s="231" t="s">
        <v>124</v>
      </c>
      <c r="C11" s="170">
        <v>13835</v>
      </c>
      <c r="D11" s="170">
        <v>14467</v>
      </c>
      <c r="E11" s="232">
        <v>28302</v>
      </c>
      <c r="F11" s="233">
        <v>104.56812432237079</v>
      </c>
      <c r="G11" s="206" t="s">
        <v>145</v>
      </c>
      <c r="I11" s="231" t="s">
        <v>124</v>
      </c>
      <c r="J11" s="269">
        <v>19690</v>
      </c>
      <c r="K11" s="269">
        <v>10519</v>
      </c>
      <c r="L11" s="232">
        <v>30209</v>
      </c>
      <c r="M11" s="233">
        <v>53.423057389537831</v>
      </c>
      <c r="N11" s="63" t="s">
        <v>145</v>
      </c>
      <c r="P11" s="234" t="s">
        <v>135</v>
      </c>
      <c r="Q11" s="235">
        <v>819934</v>
      </c>
      <c r="R11" s="235">
        <v>804123</v>
      </c>
      <c r="S11" s="235">
        <v>1624057</v>
      </c>
      <c r="T11" s="236">
        <v>98.071674061570818</v>
      </c>
      <c r="U11" s="237" t="s">
        <v>140</v>
      </c>
      <c r="W11" s="234" t="s">
        <v>135</v>
      </c>
      <c r="X11" s="235">
        <f>SUM(X6:X10)</f>
        <v>794527</v>
      </c>
      <c r="Y11" s="235">
        <f t="shared" ref="Y11:Z11" si="6">SUM(Y6:Y10)</f>
        <v>771723</v>
      </c>
      <c r="Z11" s="235">
        <f t="shared" si="6"/>
        <v>1566250</v>
      </c>
      <c r="AA11" s="236">
        <f>Y11/X11*100</f>
        <v>97.129864686788494</v>
      </c>
      <c r="AB11" s="237" t="s">
        <v>140</v>
      </c>
      <c r="AD11" s="234" t="s">
        <v>135</v>
      </c>
      <c r="AE11" s="235">
        <f>SUM(AE6:AE10)</f>
        <v>800031</v>
      </c>
      <c r="AF11" s="235">
        <f t="shared" ref="AF11:AG11" si="7">SUM(AF6:AF10)</f>
        <v>783759</v>
      </c>
      <c r="AG11" s="235">
        <f t="shared" si="7"/>
        <v>1583790</v>
      </c>
      <c r="AH11" s="236">
        <f>AF11/AE11*100</f>
        <v>97.96607881444595</v>
      </c>
      <c r="AI11" s="237" t="s">
        <v>140</v>
      </c>
    </row>
    <row r="12" spans="2:35" ht="25" customHeight="1" thickBot="1">
      <c r="B12" s="234" t="s">
        <v>135</v>
      </c>
      <c r="C12" s="235">
        <v>920804</v>
      </c>
      <c r="D12" s="235">
        <v>890341</v>
      </c>
      <c r="E12" s="235">
        <v>1811145</v>
      </c>
      <c r="F12" s="236">
        <v>96.691695518264481</v>
      </c>
      <c r="G12" s="237" t="s">
        <v>140</v>
      </c>
      <c r="I12" s="234" t="s">
        <v>135</v>
      </c>
      <c r="J12" s="235">
        <v>881635</v>
      </c>
      <c r="K12" s="235">
        <v>866192</v>
      </c>
      <c r="L12" s="235">
        <v>1747827</v>
      </c>
      <c r="M12" s="236">
        <v>98.248368088834951</v>
      </c>
      <c r="N12" s="237" t="s">
        <v>140</v>
      </c>
      <c r="P12" s="238" t="s">
        <v>130</v>
      </c>
      <c r="Q12" s="238"/>
      <c r="R12" s="238"/>
      <c r="S12" s="238"/>
      <c r="T12" s="238"/>
      <c r="U12" s="225" t="s">
        <v>146</v>
      </c>
      <c r="W12" s="238" t="s">
        <v>130</v>
      </c>
      <c r="X12" s="238"/>
      <c r="Y12" s="238"/>
      <c r="Z12" s="238"/>
      <c r="AA12" s="238"/>
      <c r="AB12" s="225" t="s">
        <v>146</v>
      </c>
      <c r="AD12" s="238" t="s">
        <v>130</v>
      </c>
      <c r="AE12" s="238"/>
      <c r="AF12" s="238"/>
      <c r="AG12" s="238"/>
      <c r="AH12" s="238"/>
      <c r="AI12" s="225" t="s">
        <v>146</v>
      </c>
    </row>
    <row r="13" spans="2:35" ht="25" customHeight="1">
      <c r="B13" s="238" t="s">
        <v>147</v>
      </c>
      <c r="C13" s="238"/>
      <c r="D13" s="238"/>
      <c r="E13" s="238"/>
      <c r="F13" s="238"/>
      <c r="G13" s="225" t="s">
        <v>146</v>
      </c>
      <c r="I13" s="238" t="s">
        <v>130</v>
      </c>
      <c r="J13" s="238"/>
      <c r="K13" s="238"/>
      <c r="L13" s="238"/>
      <c r="M13" s="238"/>
      <c r="N13" s="225" t="s">
        <v>146</v>
      </c>
    </row>
    <row r="14" spans="2:35" ht="25" customHeight="1">
      <c r="B14" s="239"/>
      <c r="G14" s="177"/>
    </row>
  </sheetData>
  <mergeCells count="20">
    <mergeCell ref="AD2:AI2"/>
    <mergeCell ref="AD3:AI3"/>
    <mergeCell ref="AD4:AD5"/>
    <mergeCell ref="AI4:AI5"/>
    <mergeCell ref="P2:U2"/>
    <mergeCell ref="P3:U3"/>
    <mergeCell ref="P4:P5"/>
    <mergeCell ref="U4:U5"/>
    <mergeCell ref="W2:AB2"/>
    <mergeCell ref="W3:AB3"/>
    <mergeCell ref="W4:W5"/>
    <mergeCell ref="AB4:AB5"/>
    <mergeCell ref="B2:G2"/>
    <mergeCell ref="B3:G3"/>
    <mergeCell ref="B4:B5"/>
    <mergeCell ref="G4:G5"/>
    <mergeCell ref="I2:N2"/>
    <mergeCell ref="I3:N3"/>
    <mergeCell ref="I4:I5"/>
    <mergeCell ref="N4:N5"/>
  </mergeCells>
  <pageMargins left="0.7" right="0.7" top="0.75" bottom="0.75" header="0.3" footer="0.3"/>
  <pageSetup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2514-022D-480D-A41E-92135405B1FF}">
  <dimension ref="B1:AU17"/>
  <sheetViews>
    <sheetView showGridLines="0" rightToLeft="1" topLeftCell="B1" zoomScale="70" zoomScaleNormal="70" zoomScaleSheetLayoutView="96" workbookViewId="0">
      <selection activeCell="B3" sqref="B3:K3"/>
    </sheetView>
  </sheetViews>
  <sheetFormatPr defaultColWidth="9.1796875" defaultRowHeight="25" customHeight="1"/>
  <cols>
    <col min="1" max="1" width="15.7265625" style="64" customWidth="1"/>
    <col min="2" max="2" width="29.7265625" style="64" customWidth="1"/>
    <col min="3" max="3" width="10.81640625" style="64" customWidth="1"/>
    <col min="4" max="9" width="9.7265625" style="64" customWidth="1"/>
    <col min="10" max="10" width="10.81640625" style="64" customWidth="1"/>
    <col min="11" max="11" width="29.7265625" style="64" customWidth="1"/>
    <col min="12" max="12" width="13.54296875" style="64" bestFit="1" customWidth="1"/>
    <col min="13" max="13" width="29.7265625" style="64" customWidth="1"/>
    <col min="14" max="19" width="9.1796875" style="64"/>
    <col min="20" max="20" width="29.7265625" style="64" customWidth="1"/>
    <col min="21" max="21" width="9.1796875" style="64"/>
    <col min="22" max="22" width="29.7265625" style="64" customWidth="1"/>
    <col min="23" max="28" width="9.1796875" style="64"/>
    <col min="29" max="29" width="29.7265625" style="64" customWidth="1"/>
    <col min="30" max="30" width="9.1796875" style="64"/>
    <col min="31" max="31" width="29.7265625" style="64" customWidth="1"/>
    <col min="32" max="37" width="9.1796875" style="64"/>
    <col min="38" max="38" width="29.7265625" style="64" customWidth="1"/>
    <col min="39" max="39" width="9.1796875" style="64"/>
    <col min="40" max="40" width="29.7265625" style="64" customWidth="1"/>
    <col min="41" max="46" width="9.1796875" style="64"/>
    <col min="47" max="47" width="29.7265625" style="64" customWidth="1"/>
    <col min="48" max="16384" width="9.1796875" style="64"/>
  </cols>
  <sheetData>
    <row r="1" spans="2:47" ht="50.15" customHeight="1"/>
    <row r="2" spans="2:47" ht="25" customHeight="1">
      <c r="B2" s="412" t="s">
        <v>557</v>
      </c>
      <c r="C2" s="412"/>
      <c r="D2" s="412"/>
      <c r="E2" s="412"/>
      <c r="F2" s="412"/>
      <c r="G2" s="412"/>
      <c r="H2" s="412"/>
      <c r="I2" s="412"/>
      <c r="J2" s="412"/>
      <c r="K2" s="412"/>
      <c r="M2" s="412" t="s">
        <v>558</v>
      </c>
      <c r="N2" s="412"/>
      <c r="O2" s="412"/>
      <c r="P2" s="412"/>
      <c r="Q2" s="412"/>
      <c r="R2" s="412"/>
      <c r="S2" s="412"/>
      <c r="T2" s="412"/>
      <c r="V2" s="412" t="s">
        <v>559</v>
      </c>
      <c r="W2" s="412"/>
      <c r="X2" s="412"/>
      <c r="Y2" s="412"/>
      <c r="Z2" s="412"/>
      <c r="AA2" s="412"/>
      <c r="AB2" s="412"/>
      <c r="AC2" s="412"/>
      <c r="AE2" s="412" t="s">
        <v>560</v>
      </c>
      <c r="AF2" s="412"/>
      <c r="AG2" s="412"/>
      <c r="AH2" s="412"/>
      <c r="AI2" s="412"/>
      <c r="AJ2" s="412"/>
      <c r="AK2" s="412"/>
      <c r="AL2" s="412"/>
      <c r="AN2" s="412" t="s">
        <v>561</v>
      </c>
      <c r="AO2" s="412"/>
      <c r="AP2" s="412"/>
      <c r="AQ2" s="412"/>
      <c r="AR2" s="412"/>
      <c r="AS2" s="412"/>
      <c r="AT2" s="412"/>
      <c r="AU2" s="412"/>
    </row>
    <row r="3" spans="2:47" ht="25" customHeight="1">
      <c r="B3" s="439" t="s">
        <v>546</v>
      </c>
      <c r="C3" s="439"/>
      <c r="D3" s="439"/>
      <c r="E3" s="439"/>
      <c r="F3" s="439"/>
      <c r="G3" s="439"/>
      <c r="H3" s="439"/>
      <c r="I3" s="439"/>
      <c r="J3" s="439"/>
      <c r="K3" s="439"/>
      <c r="M3" s="444" t="s">
        <v>420</v>
      </c>
      <c r="N3" s="444"/>
      <c r="O3" s="444"/>
      <c r="P3" s="444"/>
      <c r="Q3" s="444"/>
      <c r="R3" s="444"/>
      <c r="S3" s="444"/>
      <c r="T3" s="444"/>
      <c r="V3" s="444" t="s">
        <v>421</v>
      </c>
      <c r="W3" s="444"/>
      <c r="X3" s="444"/>
      <c r="Y3" s="444"/>
      <c r="Z3" s="444"/>
      <c r="AA3" s="444"/>
      <c r="AB3" s="444"/>
      <c r="AC3" s="444"/>
      <c r="AE3" s="444" t="s">
        <v>422</v>
      </c>
      <c r="AF3" s="444"/>
      <c r="AG3" s="444"/>
      <c r="AH3" s="444"/>
      <c r="AI3" s="444"/>
      <c r="AJ3" s="444"/>
      <c r="AK3" s="444"/>
      <c r="AL3" s="444"/>
      <c r="AN3" s="444" t="s">
        <v>423</v>
      </c>
      <c r="AO3" s="444"/>
      <c r="AP3" s="444"/>
      <c r="AQ3" s="444"/>
      <c r="AR3" s="444"/>
      <c r="AS3" s="444"/>
      <c r="AT3" s="444"/>
      <c r="AU3" s="444"/>
    </row>
    <row r="4" spans="2:47" ht="45.75" customHeight="1">
      <c r="B4" s="414" t="s">
        <v>556</v>
      </c>
      <c r="C4" s="415"/>
      <c r="D4" s="440" t="s">
        <v>148</v>
      </c>
      <c r="E4" s="418"/>
      <c r="F4" s="418"/>
      <c r="G4" s="418"/>
      <c r="H4" s="418"/>
      <c r="I4" s="419"/>
      <c r="J4" s="421" t="s">
        <v>548</v>
      </c>
      <c r="K4" s="422"/>
      <c r="M4" s="415" t="s">
        <v>556</v>
      </c>
      <c r="N4" s="440" t="s">
        <v>148</v>
      </c>
      <c r="O4" s="418"/>
      <c r="P4" s="418"/>
      <c r="Q4" s="418"/>
      <c r="R4" s="418"/>
      <c r="S4" s="419"/>
      <c r="T4" s="421" t="s">
        <v>548</v>
      </c>
      <c r="V4" s="415" t="s">
        <v>556</v>
      </c>
      <c r="W4" s="440" t="s">
        <v>148</v>
      </c>
      <c r="X4" s="418"/>
      <c r="Y4" s="418"/>
      <c r="Z4" s="418"/>
      <c r="AA4" s="418"/>
      <c r="AB4" s="419"/>
      <c r="AC4" s="421" t="s">
        <v>548</v>
      </c>
      <c r="AE4" s="415" t="s">
        <v>556</v>
      </c>
      <c r="AF4" s="440" t="s">
        <v>148</v>
      </c>
      <c r="AG4" s="418"/>
      <c r="AH4" s="418"/>
      <c r="AI4" s="418"/>
      <c r="AJ4" s="418"/>
      <c r="AK4" s="419"/>
      <c r="AL4" s="421" t="s">
        <v>548</v>
      </c>
      <c r="AN4" s="415" t="s">
        <v>556</v>
      </c>
      <c r="AO4" s="440" t="s">
        <v>148</v>
      </c>
      <c r="AP4" s="418"/>
      <c r="AQ4" s="418"/>
      <c r="AR4" s="418"/>
      <c r="AS4" s="418"/>
      <c r="AT4" s="419"/>
      <c r="AU4" s="421" t="s">
        <v>548</v>
      </c>
    </row>
    <row r="5" spans="2:47" ht="37.5" customHeight="1">
      <c r="B5" s="416"/>
      <c r="C5" s="417"/>
      <c r="D5" s="441" t="s">
        <v>149</v>
      </c>
      <c r="E5" s="442"/>
      <c r="F5" s="441" t="s">
        <v>626</v>
      </c>
      <c r="G5" s="442"/>
      <c r="H5" s="441" t="s">
        <v>150</v>
      </c>
      <c r="I5" s="442"/>
      <c r="J5" s="423"/>
      <c r="K5" s="424"/>
      <c r="M5" s="417"/>
      <c r="N5" s="441" t="s">
        <v>149</v>
      </c>
      <c r="O5" s="442"/>
      <c r="P5" s="441" t="s">
        <v>626</v>
      </c>
      <c r="Q5" s="442"/>
      <c r="R5" s="441" t="s">
        <v>150</v>
      </c>
      <c r="S5" s="442"/>
      <c r="T5" s="423"/>
      <c r="V5" s="417"/>
      <c r="W5" s="441" t="s">
        <v>149</v>
      </c>
      <c r="X5" s="442"/>
      <c r="Y5" s="441" t="s">
        <v>626</v>
      </c>
      <c r="Z5" s="442"/>
      <c r="AA5" s="441" t="s">
        <v>150</v>
      </c>
      <c r="AB5" s="442"/>
      <c r="AC5" s="423"/>
      <c r="AE5" s="417"/>
      <c r="AF5" s="441" t="s">
        <v>149</v>
      </c>
      <c r="AG5" s="442"/>
      <c r="AH5" s="441" t="s">
        <v>626</v>
      </c>
      <c r="AI5" s="442"/>
      <c r="AJ5" s="441" t="s">
        <v>150</v>
      </c>
      <c r="AK5" s="442"/>
      <c r="AL5" s="423"/>
      <c r="AN5" s="417"/>
      <c r="AO5" s="441" t="s">
        <v>149</v>
      </c>
      <c r="AP5" s="442"/>
      <c r="AQ5" s="441" t="s">
        <v>626</v>
      </c>
      <c r="AR5" s="442"/>
      <c r="AS5" s="441" t="s">
        <v>150</v>
      </c>
      <c r="AT5" s="442"/>
      <c r="AU5" s="423"/>
    </row>
    <row r="6" spans="2:47" ht="25" customHeight="1">
      <c r="B6" s="416"/>
      <c r="C6" s="417"/>
      <c r="D6" s="240" t="s">
        <v>107</v>
      </c>
      <c r="E6" s="425" t="s">
        <v>108</v>
      </c>
      <c r="F6" s="241" t="s">
        <v>107</v>
      </c>
      <c r="G6" s="425" t="s">
        <v>108</v>
      </c>
      <c r="H6" s="241" t="s">
        <v>107</v>
      </c>
      <c r="I6" s="425" t="s">
        <v>108</v>
      </c>
      <c r="J6" s="423"/>
      <c r="K6" s="424"/>
      <c r="M6" s="417"/>
      <c r="N6" s="270" t="s">
        <v>151</v>
      </c>
      <c r="O6" s="126" t="s">
        <v>108</v>
      </c>
      <c r="P6" s="270" t="s">
        <v>151</v>
      </c>
      <c r="Q6" s="126" t="s">
        <v>108</v>
      </c>
      <c r="R6" s="270" t="s">
        <v>151</v>
      </c>
      <c r="S6" s="126" t="s">
        <v>108</v>
      </c>
      <c r="T6" s="423"/>
      <c r="V6" s="417"/>
      <c r="W6" s="270" t="s">
        <v>151</v>
      </c>
      <c r="X6" s="126" t="s">
        <v>108</v>
      </c>
      <c r="Y6" s="270" t="s">
        <v>151</v>
      </c>
      <c r="Z6" s="126" t="s">
        <v>108</v>
      </c>
      <c r="AA6" s="270" t="s">
        <v>151</v>
      </c>
      <c r="AB6" s="126" t="s">
        <v>108</v>
      </c>
      <c r="AC6" s="423"/>
      <c r="AE6" s="417"/>
      <c r="AF6" s="270" t="s">
        <v>151</v>
      </c>
      <c r="AG6" s="126" t="s">
        <v>108</v>
      </c>
      <c r="AH6" s="270" t="s">
        <v>151</v>
      </c>
      <c r="AI6" s="126" t="s">
        <v>108</v>
      </c>
      <c r="AJ6" s="270" t="s">
        <v>151</v>
      </c>
      <c r="AK6" s="126" t="s">
        <v>108</v>
      </c>
      <c r="AL6" s="423"/>
      <c r="AN6" s="417"/>
      <c r="AO6" s="270" t="s">
        <v>151</v>
      </c>
      <c r="AP6" s="126" t="s">
        <v>108</v>
      </c>
      <c r="AQ6" s="270" t="s">
        <v>151</v>
      </c>
      <c r="AR6" s="126" t="s">
        <v>108</v>
      </c>
      <c r="AS6" s="270" t="s">
        <v>151</v>
      </c>
      <c r="AT6" s="126" t="s">
        <v>108</v>
      </c>
      <c r="AU6" s="423"/>
    </row>
    <row r="7" spans="2:47" ht="25" customHeight="1">
      <c r="B7" s="416"/>
      <c r="C7" s="417"/>
      <c r="D7" s="242" t="s">
        <v>110</v>
      </c>
      <c r="E7" s="443"/>
      <c r="F7" s="243" t="s">
        <v>110</v>
      </c>
      <c r="G7" s="443"/>
      <c r="H7" s="242" t="s">
        <v>110</v>
      </c>
      <c r="I7" s="390"/>
      <c r="J7" s="423"/>
      <c r="K7" s="424"/>
      <c r="M7" s="76" t="s">
        <v>114</v>
      </c>
      <c r="N7" s="196">
        <v>1018</v>
      </c>
      <c r="O7" s="271">
        <v>2.3554455216455727E-2</v>
      </c>
      <c r="P7" s="82">
        <v>15950</v>
      </c>
      <c r="Q7" s="271">
        <v>0.14201889430054582</v>
      </c>
      <c r="R7" s="247">
        <v>16968</v>
      </c>
      <c r="S7" s="272">
        <v>0.10909932616634947</v>
      </c>
      <c r="T7" s="83" t="s">
        <v>115</v>
      </c>
      <c r="V7" s="76" t="s">
        <v>114</v>
      </c>
      <c r="W7" s="196">
        <v>217</v>
      </c>
      <c r="X7" s="245">
        <v>5.7652966338106754E-3</v>
      </c>
      <c r="Y7" s="82">
        <v>11255</v>
      </c>
      <c r="Z7" s="245">
        <v>0.10365915433286976</v>
      </c>
      <c r="AA7" s="247">
        <v>11472</v>
      </c>
      <c r="AB7" s="248">
        <v>7.8459265743831039E-2</v>
      </c>
      <c r="AC7" s="83" t="s">
        <v>115</v>
      </c>
      <c r="AE7" s="76" t="s">
        <v>114</v>
      </c>
      <c r="AF7" s="196">
        <v>221</v>
      </c>
      <c r="AG7" s="245">
        <v>6.9637005293672798E-3</v>
      </c>
      <c r="AH7" s="82">
        <v>9694</v>
      </c>
      <c r="AI7" s="245">
        <v>9.8726957938690296E-2</v>
      </c>
      <c r="AJ7" s="247">
        <v>9915</v>
      </c>
      <c r="AK7" s="248">
        <v>7.6312670289241574E-2</v>
      </c>
      <c r="AL7" s="83" t="s">
        <v>115</v>
      </c>
      <c r="AN7" s="76" t="s">
        <v>114</v>
      </c>
      <c r="AO7" s="196">
        <v>213</v>
      </c>
      <c r="AP7" s="245">
        <v>7.2056833558863326E-3</v>
      </c>
      <c r="AQ7" s="82">
        <v>9320</v>
      </c>
      <c r="AR7" s="245">
        <v>0.10074150939317293</v>
      </c>
      <c r="AS7" s="247">
        <v>9533</v>
      </c>
      <c r="AT7" s="248">
        <v>7.8091976997558862E-2</v>
      </c>
      <c r="AU7" s="83" t="s">
        <v>115</v>
      </c>
    </row>
    <row r="8" spans="2:47" ht="25" customHeight="1">
      <c r="B8" s="426" t="s">
        <v>114</v>
      </c>
      <c r="C8" s="426"/>
      <c r="D8" s="244">
        <v>244</v>
      </c>
      <c r="E8" s="245">
        <v>5.8573589072664859E-3</v>
      </c>
      <c r="F8" s="246">
        <v>12632</v>
      </c>
      <c r="G8" s="245">
        <v>0.10450378900691618</v>
      </c>
      <c r="H8" s="247">
        <v>12876</v>
      </c>
      <c r="I8" s="248">
        <v>7.9220835153476526E-2</v>
      </c>
      <c r="J8" s="445" t="s">
        <v>115</v>
      </c>
      <c r="K8" s="445"/>
      <c r="L8" s="249"/>
      <c r="M8" s="76" t="s">
        <v>116</v>
      </c>
      <c r="N8" s="196">
        <v>10755</v>
      </c>
      <c r="O8" s="271">
        <v>0.24884888590666143</v>
      </c>
      <c r="P8" s="196">
        <v>26637</v>
      </c>
      <c r="Q8" s="271">
        <v>0.23717600548486764</v>
      </c>
      <c r="R8" s="247">
        <v>37392</v>
      </c>
      <c r="S8" s="272">
        <v>0.24041973149529344</v>
      </c>
      <c r="T8" s="216" t="s">
        <v>117</v>
      </c>
      <c r="V8" s="76" t="s">
        <v>116</v>
      </c>
      <c r="W8" s="196">
        <v>7706</v>
      </c>
      <c r="X8" s="245">
        <v>0.20473445096841042</v>
      </c>
      <c r="Y8" s="196">
        <v>25563</v>
      </c>
      <c r="Z8" s="245">
        <v>0.23543660259539312</v>
      </c>
      <c r="AA8" s="247">
        <v>33269</v>
      </c>
      <c r="AB8" s="248">
        <v>0.22753323849647097</v>
      </c>
      <c r="AC8" s="216" t="s">
        <v>117</v>
      </c>
      <c r="AE8" s="76" t="s">
        <v>116</v>
      </c>
      <c r="AF8" s="196">
        <v>7472</v>
      </c>
      <c r="AG8" s="245">
        <v>0.23544239979833628</v>
      </c>
      <c r="AH8" s="196">
        <v>24070</v>
      </c>
      <c r="AI8" s="245">
        <v>0.24513697932579692</v>
      </c>
      <c r="AJ8" s="247">
        <v>31542</v>
      </c>
      <c r="AK8" s="248">
        <v>0.24276896079306681</v>
      </c>
      <c r="AL8" s="216" t="s">
        <v>117</v>
      </c>
      <c r="AN8" s="76" t="s">
        <v>116</v>
      </c>
      <c r="AO8" s="196">
        <v>7555</v>
      </c>
      <c r="AP8" s="245">
        <v>0.25558186738836264</v>
      </c>
      <c r="AQ8" s="196">
        <v>24339</v>
      </c>
      <c r="AR8" s="245">
        <v>0.26308450612880213</v>
      </c>
      <c r="AS8" s="247">
        <v>31894</v>
      </c>
      <c r="AT8" s="248">
        <v>0.26126775562363813</v>
      </c>
      <c r="AU8" s="216" t="s">
        <v>117</v>
      </c>
    </row>
    <row r="9" spans="2:47" ht="25" customHeight="1">
      <c r="B9" s="426" t="s">
        <v>116</v>
      </c>
      <c r="C9" s="426"/>
      <c r="D9" s="196">
        <v>9204</v>
      </c>
      <c r="E9" s="245">
        <v>0.2209472597642653</v>
      </c>
      <c r="F9" s="196">
        <v>30531</v>
      </c>
      <c r="G9" s="245">
        <v>0.25258115754988586</v>
      </c>
      <c r="H9" s="247">
        <v>39735</v>
      </c>
      <c r="I9" s="248">
        <v>0.24447343001113619</v>
      </c>
      <c r="J9" s="427" t="s">
        <v>117</v>
      </c>
      <c r="K9" s="427"/>
      <c r="L9" s="249"/>
      <c r="M9" s="76" t="s">
        <v>118</v>
      </c>
      <c r="N9" s="196">
        <v>15405</v>
      </c>
      <c r="O9" s="271">
        <v>0.35644045442976469</v>
      </c>
      <c r="P9" s="196">
        <v>35278</v>
      </c>
      <c r="Q9" s="271">
        <v>0.31411552057270564</v>
      </c>
      <c r="R9" s="247">
        <v>50683</v>
      </c>
      <c r="S9" s="272">
        <v>0.32587701249935702</v>
      </c>
      <c r="T9" s="216" t="s">
        <v>119</v>
      </c>
      <c r="V9" s="76" t="s">
        <v>118</v>
      </c>
      <c r="W9" s="196">
        <v>9031</v>
      </c>
      <c r="X9" s="245">
        <v>0.23993729907808389</v>
      </c>
      <c r="Y9" s="196">
        <v>28777</v>
      </c>
      <c r="Z9" s="245">
        <v>0.26503771516987945</v>
      </c>
      <c r="AA9" s="247">
        <v>37808</v>
      </c>
      <c r="AB9" s="248">
        <v>0.25857635279312796</v>
      </c>
      <c r="AC9" s="216" t="s">
        <v>119</v>
      </c>
      <c r="AE9" s="76" t="s">
        <v>118</v>
      </c>
      <c r="AF9" s="196">
        <v>9691</v>
      </c>
      <c r="AG9" s="245">
        <v>0.30536299470632722</v>
      </c>
      <c r="AH9" s="196">
        <v>29724</v>
      </c>
      <c r="AI9" s="245">
        <v>0.30271921784295752</v>
      </c>
      <c r="AJ9" s="247">
        <v>39415</v>
      </c>
      <c r="AK9" s="248">
        <v>0.30336499238027803</v>
      </c>
      <c r="AL9" s="216" t="s">
        <v>119</v>
      </c>
      <c r="AN9" s="76" t="s">
        <v>118</v>
      </c>
      <c r="AO9" s="196">
        <v>9803</v>
      </c>
      <c r="AP9" s="245">
        <v>0.33163058186738836</v>
      </c>
      <c r="AQ9" s="196">
        <v>30069</v>
      </c>
      <c r="AR9" s="245">
        <v>0.32502107789091383</v>
      </c>
      <c r="AS9" s="247">
        <v>39872</v>
      </c>
      <c r="AT9" s="248">
        <v>0.32662155741599358</v>
      </c>
      <c r="AU9" s="216" t="s">
        <v>119</v>
      </c>
    </row>
    <row r="10" spans="2:47" ht="25" customHeight="1">
      <c r="B10" s="426" t="s">
        <v>118</v>
      </c>
      <c r="C10" s="426"/>
      <c r="D10" s="196">
        <v>12558</v>
      </c>
      <c r="E10" s="245">
        <v>0.30146193916988739</v>
      </c>
      <c r="F10" s="196">
        <v>40015</v>
      </c>
      <c r="G10" s="245">
        <v>0.33104172871372317</v>
      </c>
      <c r="H10" s="247">
        <v>52573</v>
      </c>
      <c r="I10" s="248">
        <v>0.32346046648988208</v>
      </c>
      <c r="J10" s="427" t="s">
        <v>119</v>
      </c>
      <c r="K10" s="427"/>
      <c r="L10" s="249"/>
      <c r="M10" s="76" t="s">
        <v>120</v>
      </c>
      <c r="N10" s="196">
        <v>13691</v>
      </c>
      <c r="O10" s="271">
        <v>0.3167819708924316</v>
      </c>
      <c r="P10" s="82">
        <v>32617</v>
      </c>
      <c r="Q10" s="271">
        <v>0.29042196084018201</v>
      </c>
      <c r="R10" s="247">
        <v>46308</v>
      </c>
      <c r="S10" s="272">
        <v>0.2977470294737925</v>
      </c>
      <c r="T10" s="216" t="s">
        <v>144</v>
      </c>
      <c r="V10" s="76" t="s">
        <v>120</v>
      </c>
      <c r="W10" s="196">
        <v>17762</v>
      </c>
      <c r="X10" s="245">
        <v>0.47190414198039266</v>
      </c>
      <c r="Y10" s="82">
        <v>40376</v>
      </c>
      <c r="Z10" s="245">
        <v>0.37186512797369609</v>
      </c>
      <c r="AA10" s="247">
        <v>58138</v>
      </c>
      <c r="AB10" s="248">
        <v>0.397617223833233</v>
      </c>
      <c r="AC10" s="216" t="s">
        <v>144</v>
      </c>
      <c r="AE10" s="76" t="s">
        <v>120</v>
      </c>
      <c r="AF10" s="196">
        <v>11746</v>
      </c>
      <c r="AG10" s="245">
        <v>0.37011595664229896</v>
      </c>
      <c r="AH10" s="82">
        <v>32678</v>
      </c>
      <c r="AI10" s="245">
        <v>0.3328037478358285</v>
      </c>
      <c r="AJ10" s="247">
        <v>44424</v>
      </c>
      <c r="AK10" s="248">
        <v>0.34191770700244756</v>
      </c>
      <c r="AL10" s="216" t="s">
        <v>144</v>
      </c>
      <c r="AN10" s="76" t="s">
        <v>120</v>
      </c>
      <c r="AO10" s="196">
        <v>9664</v>
      </c>
      <c r="AP10" s="245">
        <v>0.32692828146143438</v>
      </c>
      <c r="AQ10" s="82">
        <v>26893</v>
      </c>
      <c r="AR10" s="245">
        <v>0.29069113863847634</v>
      </c>
      <c r="AS10" s="247">
        <v>36557</v>
      </c>
      <c r="AT10" s="248">
        <v>0.29946589773416127</v>
      </c>
      <c r="AU10" s="216" t="s">
        <v>144</v>
      </c>
    </row>
    <row r="11" spans="2:47" ht="25" customHeight="1">
      <c r="B11" s="426" t="s">
        <v>120</v>
      </c>
      <c r="C11" s="426"/>
      <c r="D11" s="196">
        <v>17691</v>
      </c>
      <c r="E11" s="245">
        <v>0.42468252634611231</v>
      </c>
      <c r="F11" s="82">
        <v>35914</v>
      </c>
      <c r="G11" s="245">
        <v>0.2971143982262815</v>
      </c>
      <c r="H11" s="247">
        <v>53605</v>
      </c>
      <c r="I11" s="248">
        <v>0.32980994628783078</v>
      </c>
      <c r="J11" s="427" t="s">
        <v>144</v>
      </c>
      <c r="K11" s="427"/>
      <c r="L11" s="249"/>
      <c r="M11" s="76" t="s">
        <v>122</v>
      </c>
      <c r="N11" s="196">
        <v>2350</v>
      </c>
      <c r="O11" s="271">
        <v>5.4374233554686596E-2</v>
      </c>
      <c r="P11" s="196">
        <v>1827</v>
      </c>
      <c r="Q11" s="271">
        <v>1.6267618801698885E-2</v>
      </c>
      <c r="R11" s="247">
        <v>4177</v>
      </c>
      <c r="S11" s="272">
        <v>2.6856900365207551E-2</v>
      </c>
      <c r="T11" s="251" t="s">
        <v>152</v>
      </c>
      <c r="V11" s="76" t="s">
        <v>122</v>
      </c>
      <c r="W11" s="196">
        <v>2923</v>
      </c>
      <c r="X11" s="245">
        <v>7.7658811339302317E-2</v>
      </c>
      <c r="Y11" s="196">
        <v>2606</v>
      </c>
      <c r="Z11" s="245">
        <v>2.4001399928161582E-2</v>
      </c>
      <c r="AA11" s="247">
        <v>5529</v>
      </c>
      <c r="AB11" s="248">
        <v>3.7813919133336982E-2</v>
      </c>
      <c r="AC11" s="251" t="s">
        <v>152</v>
      </c>
      <c r="AE11" s="76" t="s">
        <v>122</v>
      </c>
      <c r="AF11" s="196">
        <v>2606</v>
      </c>
      <c r="AG11" s="245">
        <v>8.2114948323670278E-2</v>
      </c>
      <c r="AH11" s="196">
        <v>2024</v>
      </c>
      <c r="AI11" s="245">
        <v>2.0613097056726756E-2</v>
      </c>
      <c r="AJ11" s="247">
        <v>4630</v>
      </c>
      <c r="AK11" s="248">
        <v>3.5635669534966059E-2</v>
      </c>
      <c r="AL11" s="251" t="s">
        <v>152</v>
      </c>
      <c r="AN11" s="76" t="s">
        <v>122</v>
      </c>
      <c r="AO11" s="196">
        <v>2325</v>
      </c>
      <c r="AP11" s="245">
        <v>7.8653585926928282E-2</v>
      </c>
      <c r="AQ11" s="196">
        <v>1893</v>
      </c>
      <c r="AR11" s="245">
        <v>2.0461767948634801E-2</v>
      </c>
      <c r="AS11" s="247">
        <v>4218</v>
      </c>
      <c r="AT11" s="248">
        <v>3.45528122286482E-2</v>
      </c>
      <c r="AU11" s="251" t="s">
        <v>152</v>
      </c>
    </row>
    <row r="12" spans="2:47" ht="38.25" customHeight="1" thickBot="1">
      <c r="B12" s="76" t="s">
        <v>124</v>
      </c>
      <c r="C12" s="217" t="s">
        <v>125</v>
      </c>
      <c r="D12" s="196">
        <v>1960</v>
      </c>
      <c r="E12" s="245">
        <v>4.7050915812468494E-2</v>
      </c>
      <c r="F12" s="196">
        <v>1784</v>
      </c>
      <c r="G12" s="245">
        <v>1.4758926503193355E-2</v>
      </c>
      <c r="H12" s="247">
        <v>3744</v>
      </c>
      <c r="I12" s="248">
        <v>2.3035322057674442E-2</v>
      </c>
      <c r="J12" s="250" t="s">
        <v>126</v>
      </c>
      <c r="K12" s="251" t="s">
        <v>153</v>
      </c>
      <c r="L12" s="249"/>
      <c r="M12" s="219" t="s">
        <v>135</v>
      </c>
      <c r="N12" s="220">
        <v>43219</v>
      </c>
      <c r="O12" s="273">
        <v>1</v>
      </c>
      <c r="P12" s="220">
        <v>112309</v>
      </c>
      <c r="Q12" s="273">
        <v>1</v>
      </c>
      <c r="R12" s="220">
        <v>155528</v>
      </c>
      <c r="S12" s="273">
        <v>1</v>
      </c>
      <c r="T12" s="222" t="s">
        <v>140</v>
      </c>
      <c r="V12" s="219" t="s">
        <v>135</v>
      </c>
      <c r="W12" s="220">
        <v>37639</v>
      </c>
      <c r="X12" s="221">
        <v>1</v>
      </c>
      <c r="Y12" s="220">
        <v>108577</v>
      </c>
      <c r="Z12" s="221">
        <v>1</v>
      </c>
      <c r="AA12" s="220">
        <v>146216</v>
      </c>
      <c r="AB12" s="221">
        <v>1</v>
      </c>
      <c r="AC12" s="222" t="s">
        <v>140</v>
      </c>
      <c r="AE12" s="219" t="s">
        <v>135</v>
      </c>
      <c r="AF12" s="220">
        <v>31736</v>
      </c>
      <c r="AG12" s="285">
        <v>1</v>
      </c>
      <c r="AH12" s="220">
        <v>98190</v>
      </c>
      <c r="AI12" s="285">
        <v>1</v>
      </c>
      <c r="AJ12" s="220">
        <v>129926</v>
      </c>
      <c r="AK12" s="221">
        <v>1</v>
      </c>
      <c r="AL12" s="222" t="s">
        <v>140</v>
      </c>
      <c r="AN12" s="219" t="s">
        <v>135</v>
      </c>
      <c r="AO12" s="220">
        <v>29560</v>
      </c>
      <c r="AP12" s="221">
        <v>1</v>
      </c>
      <c r="AQ12" s="220">
        <v>92514</v>
      </c>
      <c r="AR12" s="221">
        <v>1</v>
      </c>
      <c r="AS12" s="220">
        <v>122074</v>
      </c>
      <c r="AT12" s="221">
        <v>1.0000000000000002</v>
      </c>
      <c r="AU12" s="222" t="s">
        <v>140</v>
      </c>
    </row>
    <row r="13" spans="2:47" ht="25" customHeight="1" thickBot="1">
      <c r="B13" s="428" t="s">
        <v>135</v>
      </c>
      <c r="C13" s="428"/>
      <c r="D13" s="220">
        <v>41657</v>
      </c>
      <c r="E13" s="221">
        <v>0.99999999999999989</v>
      </c>
      <c r="F13" s="220">
        <v>120876</v>
      </c>
      <c r="G13" s="221">
        <v>1</v>
      </c>
      <c r="H13" s="220">
        <v>162533</v>
      </c>
      <c r="I13" s="221">
        <v>1</v>
      </c>
      <c r="J13" s="429" t="s">
        <v>129</v>
      </c>
      <c r="K13" s="429"/>
      <c r="L13" s="249"/>
      <c r="M13" s="223" t="s">
        <v>130</v>
      </c>
      <c r="N13" s="223"/>
      <c r="O13" s="223"/>
      <c r="P13" s="224"/>
      <c r="Q13" s="224"/>
      <c r="R13" s="224"/>
      <c r="S13" s="224"/>
      <c r="T13" s="225" t="s">
        <v>131</v>
      </c>
      <c r="V13" s="223" t="s">
        <v>130</v>
      </c>
      <c r="W13" s="223"/>
      <c r="X13" s="223"/>
      <c r="Y13" s="224"/>
      <c r="Z13" s="224"/>
      <c r="AA13" s="224"/>
      <c r="AB13" s="224"/>
      <c r="AC13" s="225" t="s">
        <v>131</v>
      </c>
      <c r="AE13" s="223" t="s">
        <v>130</v>
      </c>
      <c r="AF13" s="223"/>
      <c r="AG13" s="223"/>
      <c r="AH13" s="224"/>
      <c r="AI13" s="224"/>
      <c r="AJ13" s="224"/>
      <c r="AK13" s="224"/>
      <c r="AL13" s="225" t="s">
        <v>131</v>
      </c>
      <c r="AN13" s="223" t="s">
        <v>130</v>
      </c>
      <c r="AO13" s="223"/>
      <c r="AP13" s="223"/>
      <c r="AQ13" s="224"/>
      <c r="AR13" s="224"/>
      <c r="AS13" s="224"/>
      <c r="AT13" s="224"/>
      <c r="AU13" s="225" t="s">
        <v>131</v>
      </c>
    </row>
    <row r="14" spans="2:47" ht="25" customHeight="1">
      <c r="B14" s="223" t="s">
        <v>154</v>
      </c>
      <c r="C14" s="223"/>
      <c r="D14" s="223"/>
      <c r="E14" s="223"/>
      <c r="F14" s="224"/>
      <c r="G14" s="224"/>
      <c r="H14" s="224"/>
      <c r="I14" s="224"/>
      <c r="J14" s="225"/>
      <c r="K14" s="225" t="s">
        <v>155</v>
      </c>
    </row>
    <row r="15" spans="2:47" ht="25" customHeight="1">
      <c r="B15" s="40"/>
      <c r="C15" s="40"/>
      <c r="D15" s="40"/>
      <c r="E15" s="40"/>
      <c r="F15" s="40"/>
      <c r="G15" s="40"/>
      <c r="H15" s="40"/>
      <c r="I15" s="40"/>
      <c r="J15" s="40"/>
      <c r="K15" s="40"/>
    </row>
    <row r="16" spans="2:47" ht="25" customHeight="1">
      <c r="B16" s="41"/>
      <c r="C16" s="42"/>
      <c r="D16" s="42"/>
      <c r="E16" s="43"/>
      <c r="F16" s="43"/>
      <c r="G16" s="252"/>
      <c r="H16" s="43"/>
      <c r="I16" s="43"/>
      <c r="J16" s="44"/>
      <c r="K16" s="44"/>
    </row>
    <row r="17" spans="2:11" ht="25" customHeight="1">
      <c r="B17" s="45"/>
      <c r="C17" s="45"/>
      <c r="D17" s="45"/>
      <c r="E17" s="45"/>
      <c r="F17" s="45"/>
      <c r="G17" s="253"/>
      <c r="H17" s="45"/>
      <c r="I17" s="45"/>
      <c r="J17" s="45"/>
      <c r="K17" s="45"/>
    </row>
  </sheetData>
  <mergeCells count="53">
    <mergeCell ref="AN2:AU2"/>
    <mergeCell ref="AN3:AU3"/>
    <mergeCell ref="AN4:AN6"/>
    <mergeCell ref="AO4:AT4"/>
    <mergeCell ref="AU4:AU6"/>
    <mergeCell ref="AO5:AP5"/>
    <mergeCell ref="AQ5:AR5"/>
    <mergeCell ref="AS5:AT5"/>
    <mergeCell ref="AE2:AL2"/>
    <mergeCell ref="AE3:AL3"/>
    <mergeCell ref="AE4:AE6"/>
    <mergeCell ref="AF4:AK4"/>
    <mergeCell ref="AL4:AL6"/>
    <mergeCell ref="AF5:AG5"/>
    <mergeCell ref="AH5:AI5"/>
    <mergeCell ref="AJ5:AK5"/>
    <mergeCell ref="P5:Q5"/>
    <mergeCell ref="R5:S5"/>
    <mergeCell ref="V2:AC2"/>
    <mergeCell ref="V3:AC3"/>
    <mergeCell ref="V4:V6"/>
    <mergeCell ref="W4:AB4"/>
    <mergeCell ref="AC4:AC6"/>
    <mergeCell ref="W5:X5"/>
    <mergeCell ref="Y5:Z5"/>
    <mergeCell ref="AA5:AB5"/>
    <mergeCell ref="B11:C11"/>
    <mergeCell ref="J11:K11"/>
    <mergeCell ref="B13:C13"/>
    <mergeCell ref="J13:K13"/>
    <mergeCell ref="M2:T2"/>
    <mergeCell ref="M3:T3"/>
    <mergeCell ref="M4:M6"/>
    <mergeCell ref="N4:S4"/>
    <mergeCell ref="T4:T6"/>
    <mergeCell ref="N5:O5"/>
    <mergeCell ref="I6:I7"/>
    <mergeCell ref="B8:C8"/>
    <mergeCell ref="J8:K8"/>
    <mergeCell ref="B9:C9"/>
    <mergeCell ref="J9:K9"/>
    <mergeCell ref="B10:C10"/>
    <mergeCell ref="J10:K10"/>
    <mergeCell ref="B2:K2"/>
    <mergeCell ref="B3:K3"/>
    <mergeCell ref="B4:C7"/>
    <mergeCell ref="D4:I4"/>
    <mergeCell ref="J4:K7"/>
    <mergeCell ref="D5:E5"/>
    <mergeCell ref="F5:G5"/>
    <mergeCell ref="H5:I5"/>
    <mergeCell ref="E6:E7"/>
    <mergeCell ref="G6:G7"/>
  </mergeCells>
  <pageMargins left="0.7" right="0.7" top="0.75" bottom="0.75" header="0.3" footer="0.3"/>
  <pageSetup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3666-292E-4911-A6CA-AF528EF3071C}">
  <dimension ref="A1:AD27"/>
  <sheetViews>
    <sheetView showGridLines="0" rightToLeft="1" topLeftCell="C3" zoomScale="85" zoomScaleNormal="85" zoomScaleSheetLayoutView="95" workbookViewId="0">
      <selection activeCell="C22" sqref="C22"/>
    </sheetView>
  </sheetViews>
  <sheetFormatPr defaultColWidth="9.1796875" defaultRowHeight="25" customHeight="1"/>
  <cols>
    <col min="1" max="1" width="15.7265625" style="1" customWidth="1"/>
    <col min="2" max="2" width="45.6328125" style="1" customWidth="1"/>
    <col min="3" max="5" width="8.1796875" style="1" customWidth="1"/>
    <col min="6" max="6" width="45.6328125" style="1" customWidth="1"/>
    <col min="7" max="7" width="9.1796875" style="1"/>
    <col min="8" max="8" width="45.6328125" style="1" customWidth="1"/>
    <col min="9" max="11" width="9.1796875" style="1"/>
    <col min="12" max="12" width="45.6328125" style="1" customWidth="1"/>
    <col min="13" max="13" width="9.1796875" style="1"/>
    <col min="14" max="14" width="45.6328125" style="1" customWidth="1"/>
    <col min="15" max="17" width="9.1796875" style="1"/>
    <col min="18" max="18" width="45.6328125" style="1" customWidth="1"/>
    <col min="19" max="19" width="9.1796875" style="1"/>
    <col min="20" max="20" width="45.6328125" style="1" customWidth="1"/>
    <col min="21" max="23" width="9.1796875" style="1"/>
    <col min="24" max="24" width="45.6328125" style="1" customWidth="1"/>
    <col min="25" max="25" width="9.1796875" style="1"/>
    <col min="26" max="26" width="45.6328125" style="1" customWidth="1"/>
    <col min="27" max="29" width="9.1796875" style="1"/>
    <col min="30" max="30" width="45.6328125" style="1" customWidth="1"/>
    <col min="31" max="16384" width="9.1796875" style="1"/>
  </cols>
  <sheetData>
    <row r="1" spans="1:30" ht="50.15" customHeight="1">
      <c r="B1" s="64"/>
      <c r="C1" s="64"/>
      <c r="D1" s="64"/>
      <c r="E1" s="64"/>
      <c r="F1" s="64"/>
      <c r="H1" s="64"/>
      <c r="I1" s="64"/>
      <c r="J1" s="64"/>
      <c r="K1" s="64"/>
      <c r="L1" s="64"/>
      <c r="N1" s="64"/>
      <c r="O1" s="64"/>
      <c r="P1" s="64"/>
      <c r="Q1" s="64"/>
      <c r="R1" s="64"/>
      <c r="T1" s="64"/>
      <c r="U1" s="64"/>
      <c r="V1" s="64"/>
      <c r="W1" s="64"/>
      <c r="X1" s="64"/>
      <c r="Z1" s="64"/>
      <c r="AA1" s="64"/>
      <c r="AB1" s="64"/>
      <c r="AC1" s="64"/>
      <c r="AD1" s="64"/>
    </row>
    <row r="2" spans="1:30" ht="25" customHeight="1">
      <c r="B2" s="446" t="s">
        <v>576</v>
      </c>
      <c r="C2" s="446"/>
      <c r="D2" s="446"/>
      <c r="E2" s="446"/>
      <c r="F2" s="446"/>
      <c r="H2" s="446" t="s">
        <v>424</v>
      </c>
      <c r="I2" s="446"/>
      <c r="J2" s="446"/>
      <c r="K2" s="446"/>
      <c r="L2" s="446"/>
      <c r="N2" s="446" t="s">
        <v>427</v>
      </c>
      <c r="O2" s="446"/>
      <c r="P2" s="446"/>
      <c r="Q2" s="446"/>
      <c r="R2" s="446"/>
      <c r="T2" s="446" t="s">
        <v>428</v>
      </c>
      <c r="U2" s="446"/>
      <c r="V2" s="446"/>
      <c r="W2" s="446"/>
      <c r="X2" s="446"/>
      <c r="Z2" s="446" t="s">
        <v>430</v>
      </c>
      <c r="AA2" s="446"/>
      <c r="AB2" s="446"/>
      <c r="AC2" s="446"/>
      <c r="AD2" s="446"/>
    </row>
    <row r="3" spans="1:30" ht="25" customHeight="1">
      <c r="B3" s="439" t="s">
        <v>3</v>
      </c>
      <c r="C3" s="439"/>
      <c r="D3" s="439"/>
      <c r="E3" s="439"/>
      <c r="F3" s="439"/>
      <c r="H3" s="439" t="s">
        <v>425</v>
      </c>
      <c r="I3" s="439"/>
      <c r="J3" s="439"/>
      <c r="K3" s="439"/>
      <c r="L3" s="439"/>
      <c r="N3" s="439" t="s">
        <v>426</v>
      </c>
      <c r="O3" s="439"/>
      <c r="P3" s="439"/>
      <c r="Q3" s="439"/>
      <c r="R3" s="439"/>
      <c r="T3" s="439" t="s">
        <v>429</v>
      </c>
      <c r="U3" s="439"/>
      <c r="V3" s="439"/>
      <c r="W3" s="439"/>
      <c r="X3" s="439"/>
      <c r="Z3" s="439" t="s">
        <v>431</v>
      </c>
      <c r="AA3" s="439"/>
      <c r="AB3" s="439"/>
      <c r="AC3" s="439"/>
      <c r="AD3" s="439"/>
    </row>
    <row r="4" spans="1:30" ht="25" customHeight="1">
      <c r="B4" s="447" t="s">
        <v>549</v>
      </c>
      <c r="C4" s="49" t="s">
        <v>156</v>
      </c>
      <c r="D4" s="47" t="s">
        <v>157</v>
      </c>
      <c r="E4" s="49" t="s">
        <v>128</v>
      </c>
      <c r="F4" s="421" t="s">
        <v>550</v>
      </c>
      <c r="H4" s="447" t="s">
        <v>549</v>
      </c>
      <c r="I4" s="49" t="s">
        <v>156</v>
      </c>
      <c r="J4" s="49" t="s">
        <v>157</v>
      </c>
      <c r="K4" s="49" t="s">
        <v>128</v>
      </c>
      <c r="L4" s="421" t="s">
        <v>550</v>
      </c>
      <c r="N4" s="447" t="s">
        <v>549</v>
      </c>
      <c r="O4" s="49" t="s">
        <v>156</v>
      </c>
      <c r="P4" s="49" t="s">
        <v>157</v>
      </c>
      <c r="Q4" s="49" t="s">
        <v>128</v>
      </c>
      <c r="R4" s="421" t="s">
        <v>550</v>
      </c>
      <c r="T4" s="447" t="s">
        <v>549</v>
      </c>
      <c r="U4" s="49" t="s">
        <v>156</v>
      </c>
      <c r="V4" s="49" t="s">
        <v>157</v>
      </c>
      <c r="W4" s="49" t="s">
        <v>128</v>
      </c>
      <c r="X4" s="421" t="s">
        <v>550</v>
      </c>
      <c r="Z4" s="447" t="s">
        <v>549</v>
      </c>
      <c r="AA4" s="49" t="s">
        <v>156</v>
      </c>
      <c r="AB4" s="49" t="s">
        <v>157</v>
      </c>
      <c r="AC4" s="49" t="s">
        <v>128</v>
      </c>
      <c r="AD4" s="421" t="s">
        <v>550</v>
      </c>
    </row>
    <row r="5" spans="1:30" ht="25" customHeight="1">
      <c r="B5" s="448"/>
      <c r="C5" s="21" t="s">
        <v>158</v>
      </c>
      <c r="D5" s="39" t="s">
        <v>139</v>
      </c>
      <c r="E5" s="21" t="s">
        <v>140</v>
      </c>
      <c r="F5" s="449"/>
      <c r="H5" s="448"/>
      <c r="I5" s="80" t="s">
        <v>158</v>
      </c>
      <c r="J5" s="80" t="s">
        <v>139</v>
      </c>
      <c r="K5" s="80" t="s">
        <v>140</v>
      </c>
      <c r="L5" s="449"/>
      <c r="N5" s="448"/>
      <c r="O5" s="80" t="s">
        <v>158</v>
      </c>
      <c r="P5" s="80" t="s">
        <v>139</v>
      </c>
      <c r="Q5" s="80" t="s">
        <v>140</v>
      </c>
      <c r="R5" s="449"/>
      <c r="T5" s="448"/>
      <c r="U5" s="80" t="s">
        <v>158</v>
      </c>
      <c r="V5" s="80" t="s">
        <v>139</v>
      </c>
      <c r="W5" s="80" t="s">
        <v>140</v>
      </c>
      <c r="X5" s="449"/>
      <c r="Z5" s="448"/>
      <c r="AA5" s="80" t="s">
        <v>158</v>
      </c>
      <c r="AB5" s="80" t="s">
        <v>139</v>
      </c>
      <c r="AC5" s="80" t="s">
        <v>140</v>
      </c>
      <c r="AD5" s="449"/>
    </row>
    <row r="6" spans="1:30" ht="25" customHeight="1">
      <c r="B6" s="86" t="s">
        <v>159</v>
      </c>
      <c r="C6" s="48"/>
      <c r="D6" s="48"/>
      <c r="E6" s="48"/>
      <c r="F6" s="89" t="s">
        <v>160</v>
      </c>
      <c r="H6" s="86" t="s">
        <v>159</v>
      </c>
      <c r="I6" s="86"/>
      <c r="J6" s="48"/>
      <c r="K6" s="48"/>
      <c r="L6" s="89" t="s">
        <v>160</v>
      </c>
      <c r="N6" s="86" t="s">
        <v>159</v>
      </c>
      <c r="O6" s="86"/>
      <c r="P6" s="48"/>
      <c r="Q6" s="48"/>
      <c r="R6" s="89" t="s">
        <v>160</v>
      </c>
      <c r="T6" s="86" t="s">
        <v>159</v>
      </c>
      <c r="U6" s="86"/>
      <c r="V6" s="48"/>
      <c r="W6" s="48"/>
      <c r="X6" s="89" t="s">
        <v>160</v>
      </c>
      <c r="Z6" s="86" t="s">
        <v>159</v>
      </c>
      <c r="AA6" s="86"/>
      <c r="AB6" s="48"/>
      <c r="AC6" s="48"/>
      <c r="AD6" s="89" t="s">
        <v>160</v>
      </c>
    </row>
    <row r="7" spans="1:30" s="19" customFormat="1" ht="25" customHeight="1">
      <c r="A7" s="1"/>
      <c r="B7" s="76" t="s">
        <v>161</v>
      </c>
      <c r="C7" s="190">
        <v>15.48</v>
      </c>
      <c r="D7" s="190">
        <v>16.2</v>
      </c>
      <c r="E7" s="84">
        <v>15.78</v>
      </c>
      <c r="F7" s="90" t="s">
        <v>567</v>
      </c>
      <c r="G7" s="1"/>
      <c r="H7" s="76" t="s">
        <v>161</v>
      </c>
      <c r="I7" s="190">
        <v>15.27</v>
      </c>
      <c r="J7" s="190">
        <v>16.07</v>
      </c>
      <c r="K7" s="84">
        <v>15.6</v>
      </c>
      <c r="L7" s="90" t="s">
        <v>563</v>
      </c>
      <c r="N7" s="76" t="s">
        <v>161</v>
      </c>
      <c r="O7" s="190">
        <v>14.81</v>
      </c>
      <c r="P7" s="190">
        <v>15.95</v>
      </c>
      <c r="Q7" s="84">
        <v>15.3</v>
      </c>
      <c r="R7" s="90" t="s">
        <v>563</v>
      </c>
      <c r="T7" s="76" t="s">
        <v>161</v>
      </c>
      <c r="U7" s="190">
        <v>14.93</v>
      </c>
      <c r="V7" s="190">
        <v>15.74</v>
      </c>
      <c r="W7" s="84">
        <v>15.28</v>
      </c>
      <c r="X7" s="90" t="s">
        <v>563</v>
      </c>
      <c r="Z7" s="76" t="s">
        <v>161</v>
      </c>
      <c r="AA7" s="190">
        <v>14.62</v>
      </c>
      <c r="AB7" s="190">
        <v>15.72</v>
      </c>
      <c r="AC7" s="84">
        <v>15.08</v>
      </c>
      <c r="AD7" s="90" t="s">
        <v>563</v>
      </c>
    </row>
    <row r="8" spans="1:30" ht="25" customHeight="1">
      <c r="B8" s="76" t="s">
        <v>162</v>
      </c>
      <c r="C8" s="190">
        <v>4.3600000000000003</v>
      </c>
      <c r="D8" s="190">
        <v>4.3099999999999996</v>
      </c>
      <c r="E8" s="84">
        <v>4.34</v>
      </c>
      <c r="F8" s="63" t="s">
        <v>568</v>
      </c>
      <c r="H8" s="76" t="s">
        <v>162</v>
      </c>
      <c r="I8" s="190">
        <v>4.25</v>
      </c>
      <c r="J8" s="190">
        <v>4.2699999999999996</v>
      </c>
      <c r="K8" s="274">
        <v>4.26</v>
      </c>
      <c r="L8" s="63" t="s">
        <v>564</v>
      </c>
      <c r="N8" s="87" t="s">
        <v>552</v>
      </c>
      <c r="O8" s="87"/>
      <c r="P8" s="38"/>
      <c r="Q8" s="38"/>
      <c r="R8" s="91" t="s">
        <v>551</v>
      </c>
      <c r="T8" s="87" t="s">
        <v>552</v>
      </c>
      <c r="U8" s="87"/>
      <c r="V8" s="38"/>
      <c r="W8" s="38"/>
      <c r="X8" s="91" t="s">
        <v>551</v>
      </c>
      <c r="Z8" s="87" t="s">
        <v>552</v>
      </c>
      <c r="AA8" s="87"/>
      <c r="AB8" s="38"/>
      <c r="AC8" s="38"/>
      <c r="AD8" s="91" t="s">
        <v>551</v>
      </c>
    </row>
    <row r="9" spans="1:30" ht="24.75" customHeight="1">
      <c r="B9" s="76" t="s">
        <v>163</v>
      </c>
      <c r="C9" s="190">
        <v>8.32</v>
      </c>
      <c r="D9" s="190">
        <v>8</v>
      </c>
      <c r="E9" s="84">
        <v>8.17</v>
      </c>
      <c r="F9" s="90" t="s">
        <v>569</v>
      </c>
      <c r="H9" s="76" t="s">
        <v>163</v>
      </c>
      <c r="I9" s="190">
        <v>8.02</v>
      </c>
      <c r="J9" s="190">
        <v>8.1300000000000008</v>
      </c>
      <c r="K9" s="84">
        <v>8.07</v>
      </c>
      <c r="L9" s="90" t="s">
        <v>565</v>
      </c>
      <c r="N9" s="131" t="s">
        <v>164</v>
      </c>
      <c r="O9" s="254">
        <v>107.3</v>
      </c>
      <c r="P9" s="254">
        <v>107.3</v>
      </c>
      <c r="Q9" s="255">
        <v>107.3</v>
      </c>
      <c r="R9" s="90" t="s">
        <v>165</v>
      </c>
      <c r="T9" s="131" t="s">
        <v>164</v>
      </c>
      <c r="U9" s="254">
        <v>105.8</v>
      </c>
      <c r="V9" s="254">
        <v>107.5</v>
      </c>
      <c r="W9" s="255">
        <v>106.7</v>
      </c>
      <c r="X9" s="90" t="s">
        <v>165</v>
      </c>
      <c r="Z9" s="131" t="s">
        <v>164</v>
      </c>
      <c r="AA9" s="254">
        <v>108.5</v>
      </c>
      <c r="AB9" s="254">
        <v>107.7</v>
      </c>
      <c r="AC9" s="255">
        <v>108.1</v>
      </c>
      <c r="AD9" s="90" t="s">
        <v>165</v>
      </c>
    </row>
    <row r="10" spans="1:30" ht="42" customHeight="1">
      <c r="B10" s="76" t="s">
        <v>166</v>
      </c>
      <c r="C10" s="190">
        <v>0.28999999999999998</v>
      </c>
      <c r="D10" s="190">
        <v>0.35</v>
      </c>
      <c r="E10" s="84">
        <v>0.32</v>
      </c>
      <c r="F10" s="90" t="s">
        <v>570</v>
      </c>
      <c r="H10" s="76" t="s">
        <v>166</v>
      </c>
      <c r="I10" s="190">
        <v>0.36</v>
      </c>
      <c r="J10" s="190">
        <v>0.25</v>
      </c>
      <c r="K10" s="84">
        <v>0.31</v>
      </c>
      <c r="L10" s="90" t="s">
        <v>566</v>
      </c>
      <c r="N10" s="131" t="s">
        <v>167</v>
      </c>
      <c r="O10" s="254">
        <v>99.9</v>
      </c>
      <c r="P10" s="281">
        <v>100.6</v>
      </c>
      <c r="Q10" s="282">
        <v>100.2</v>
      </c>
      <c r="R10" s="90" t="s">
        <v>168</v>
      </c>
      <c r="T10" s="131" t="s">
        <v>167</v>
      </c>
      <c r="U10" s="254">
        <v>103.9</v>
      </c>
      <c r="V10" s="254">
        <v>101.4</v>
      </c>
      <c r="W10" s="255">
        <v>102.6</v>
      </c>
      <c r="X10" s="90" t="s">
        <v>168</v>
      </c>
      <c r="Z10" s="131" t="s">
        <v>167</v>
      </c>
      <c r="AA10" s="254">
        <v>99.5</v>
      </c>
      <c r="AB10" s="254">
        <v>99.9</v>
      </c>
      <c r="AC10" s="255">
        <v>99.7</v>
      </c>
      <c r="AD10" s="90" t="s">
        <v>168</v>
      </c>
    </row>
    <row r="11" spans="1:30" ht="25" customHeight="1">
      <c r="B11" s="87" t="s">
        <v>552</v>
      </c>
      <c r="C11" s="38"/>
      <c r="D11" s="38"/>
      <c r="E11" s="38"/>
      <c r="F11" s="91" t="s">
        <v>551</v>
      </c>
      <c r="H11" s="87" t="s">
        <v>552</v>
      </c>
      <c r="I11" s="87"/>
      <c r="J11" s="38"/>
      <c r="K11" s="38"/>
      <c r="L11" s="91" t="s">
        <v>551</v>
      </c>
      <c r="N11" s="131" t="s">
        <v>169</v>
      </c>
      <c r="O11" s="254">
        <v>105.7</v>
      </c>
      <c r="P11" s="281">
        <v>104.3</v>
      </c>
      <c r="Q11" s="282">
        <v>105</v>
      </c>
      <c r="R11" s="90" t="s">
        <v>170</v>
      </c>
      <c r="T11" s="131" t="s">
        <v>169</v>
      </c>
      <c r="U11" s="254">
        <v>104.8</v>
      </c>
      <c r="V11" s="281">
        <v>103</v>
      </c>
      <c r="W11" s="282">
        <v>103.9</v>
      </c>
      <c r="X11" s="90" t="s">
        <v>170</v>
      </c>
      <c r="Z11" s="131" t="s">
        <v>169</v>
      </c>
      <c r="AA11" s="254">
        <v>98.8</v>
      </c>
      <c r="AB11" s="281">
        <v>98.1</v>
      </c>
      <c r="AC11" s="282">
        <v>98.5</v>
      </c>
      <c r="AD11" s="90" t="s">
        <v>170</v>
      </c>
    </row>
    <row r="12" spans="1:30" ht="25" customHeight="1">
      <c r="B12" s="131" t="s">
        <v>164</v>
      </c>
      <c r="C12" s="254">
        <v>108.55</v>
      </c>
      <c r="D12" s="254">
        <v>107.54</v>
      </c>
      <c r="E12" s="255">
        <v>108.04</v>
      </c>
      <c r="F12" s="90" t="s">
        <v>165</v>
      </c>
      <c r="H12" s="131" t="s">
        <v>164</v>
      </c>
      <c r="I12" s="254">
        <v>105.99</v>
      </c>
      <c r="J12" s="254">
        <v>106.53</v>
      </c>
      <c r="K12" s="255">
        <v>106.26</v>
      </c>
      <c r="L12" s="90" t="s">
        <v>165</v>
      </c>
      <c r="N12" s="275" t="s">
        <v>171</v>
      </c>
      <c r="O12" s="283">
        <v>31.8</v>
      </c>
      <c r="P12" s="120">
        <v>30.5</v>
      </c>
      <c r="Q12" s="282">
        <v>31.3</v>
      </c>
      <c r="R12" s="90" t="s">
        <v>172</v>
      </c>
      <c r="T12" s="275" t="s">
        <v>171</v>
      </c>
      <c r="U12" s="283">
        <v>38.5</v>
      </c>
      <c r="V12" s="120">
        <v>30.3</v>
      </c>
      <c r="W12" s="282">
        <v>34.700000000000003</v>
      </c>
      <c r="X12" s="90" t="s">
        <v>172</v>
      </c>
      <c r="Z12" s="275" t="s">
        <v>171</v>
      </c>
      <c r="AA12" s="283">
        <v>33.799999999999997</v>
      </c>
      <c r="AB12" s="120">
        <v>30.9</v>
      </c>
      <c r="AC12" s="282">
        <v>32.450000000000003</v>
      </c>
      <c r="AD12" s="90" t="s">
        <v>172</v>
      </c>
    </row>
    <row r="13" spans="1:30" ht="25" customHeight="1">
      <c r="B13" s="131" t="s">
        <v>167</v>
      </c>
      <c r="C13" s="254">
        <v>99.87</v>
      </c>
      <c r="D13" s="254">
        <v>99.74</v>
      </c>
      <c r="E13" s="255">
        <v>99.8</v>
      </c>
      <c r="F13" s="90" t="s">
        <v>168</v>
      </c>
      <c r="H13" s="131" t="s">
        <v>167</v>
      </c>
      <c r="I13" s="254">
        <v>99.67</v>
      </c>
      <c r="J13" s="254">
        <v>99.94</v>
      </c>
      <c r="K13" s="255">
        <v>99.8</v>
      </c>
      <c r="L13" s="90" t="s">
        <v>168</v>
      </c>
      <c r="N13" s="131" t="s">
        <v>173</v>
      </c>
      <c r="O13" s="254">
        <v>99.02</v>
      </c>
      <c r="P13" s="254">
        <v>98.7</v>
      </c>
      <c r="Q13" s="255">
        <v>98.9</v>
      </c>
      <c r="R13" s="90" t="s">
        <v>174</v>
      </c>
      <c r="T13" s="131" t="s">
        <v>173</v>
      </c>
      <c r="U13" s="286">
        <v>99.77</v>
      </c>
      <c r="V13" s="286">
        <v>99.64</v>
      </c>
      <c r="W13" s="255">
        <v>99.7</v>
      </c>
      <c r="X13" s="90" t="s">
        <v>174</v>
      </c>
      <c r="Z13" s="131" t="s">
        <v>173</v>
      </c>
      <c r="AA13" s="254">
        <v>99.77</v>
      </c>
      <c r="AB13" s="254">
        <v>99.64</v>
      </c>
      <c r="AC13" s="255">
        <v>99.88</v>
      </c>
      <c r="AD13" s="90" t="s">
        <v>174</v>
      </c>
    </row>
    <row r="14" spans="1:30" ht="25" customHeight="1">
      <c r="B14" s="131" t="s">
        <v>169</v>
      </c>
      <c r="C14" s="190">
        <v>109.13</v>
      </c>
      <c r="D14" s="256">
        <v>100.58</v>
      </c>
      <c r="E14" s="195">
        <v>105</v>
      </c>
      <c r="F14" s="90" t="s">
        <v>170</v>
      </c>
      <c r="H14" s="131" t="s">
        <v>169</v>
      </c>
      <c r="I14" s="254">
        <v>104.14</v>
      </c>
      <c r="J14" s="256">
        <v>105.09</v>
      </c>
      <c r="K14" s="84">
        <v>104.6</v>
      </c>
      <c r="L14" s="90" t="s">
        <v>170</v>
      </c>
      <c r="N14" s="131" t="s">
        <v>175</v>
      </c>
      <c r="O14" s="85" t="s">
        <v>176</v>
      </c>
      <c r="P14" s="121" t="s">
        <v>176</v>
      </c>
      <c r="Q14" s="195">
        <v>99.98</v>
      </c>
      <c r="R14" s="90" t="s">
        <v>177</v>
      </c>
      <c r="T14" s="131" t="s">
        <v>175</v>
      </c>
      <c r="U14" s="287">
        <v>96.97</v>
      </c>
      <c r="V14" s="286">
        <v>99.3</v>
      </c>
      <c r="W14" s="288">
        <v>98.14</v>
      </c>
      <c r="X14" s="90" t="s">
        <v>177</v>
      </c>
      <c r="Z14" s="131" t="s">
        <v>175</v>
      </c>
      <c r="AA14" s="254">
        <v>99.7</v>
      </c>
      <c r="AB14" s="286">
        <v>100</v>
      </c>
      <c r="AC14" s="195">
        <v>99.9</v>
      </c>
      <c r="AD14" s="90" t="s">
        <v>177</v>
      </c>
    </row>
    <row r="15" spans="1:30" ht="25" customHeight="1">
      <c r="B15" s="275" t="s">
        <v>171</v>
      </c>
      <c r="C15" s="190">
        <v>29.23</v>
      </c>
      <c r="D15" s="190">
        <v>34.96</v>
      </c>
      <c r="E15" s="255">
        <v>31.91</v>
      </c>
      <c r="F15" s="90" t="s">
        <v>172</v>
      </c>
      <c r="H15" s="275" t="s">
        <v>171</v>
      </c>
      <c r="I15" s="254">
        <v>43.16</v>
      </c>
      <c r="J15" s="190">
        <v>26.9</v>
      </c>
      <c r="K15" s="84">
        <v>36.65</v>
      </c>
      <c r="L15" s="90" t="s">
        <v>172</v>
      </c>
      <c r="N15" s="131" t="s">
        <v>178</v>
      </c>
      <c r="O15" s="254">
        <v>99.2</v>
      </c>
      <c r="P15" s="284">
        <v>99.7</v>
      </c>
      <c r="Q15" s="84">
        <v>99.5</v>
      </c>
      <c r="R15" s="90" t="s">
        <v>179</v>
      </c>
      <c r="T15" s="131" t="s">
        <v>178</v>
      </c>
      <c r="U15" s="254">
        <v>98.7</v>
      </c>
      <c r="V15" s="284">
        <v>98.5</v>
      </c>
      <c r="W15" s="282">
        <v>98.63</v>
      </c>
      <c r="X15" s="90" t="s">
        <v>179</v>
      </c>
      <c r="Z15" s="131" t="s">
        <v>178</v>
      </c>
      <c r="AA15" s="254">
        <v>97.9</v>
      </c>
      <c r="AB15" s="284">
        <v>99.8</v>
      </c>
      <c r="AC15" s="84">
        <v>98.7</v>
      </c>
      <c r="AD15" s="90" t="s">
        <v>179</v>
      </c>
    </row>
    <row r="16" spans="1:30" ht="25" customHeight="1">
      <c r="B16" s="131" t="s">
        <v>180</v>
      </c>
      <c r="C16" s="85" t="s">
        <v>176</v>
      </c>
      <c r="D16" s="85" t="s">
        <v>176</v>
      </c>
      <c r="E16" s="195">
        <v>100</v>
      </c>
      <c r="F16" s="90" t="s">
        <v>174</v>
      </c>
      <c r="H16" s="131" t="s">
        <v>173</v>
      </c>
      <c r="I16" s="254">
        <v>99.77</v>
      </c>
      <c r="J16" s="254">
        <v>99.88</v>
      </c>
      <c r="K16" s="255">
        <v>99.82</v>
      </c>
      <c r="L16" s="90" t="s">
        <v>174</v>
      </c>
      <c r="N16" s="134" t="s">
        <v>181</v>
      </c>
      <c r="O16" s="134"/>
      <c r="P16" s="38"/>
      <c r="Q16" s="38"/>
      <c r="R16" s="91" t="s">
        <v>182</v>
      </c>
      <c r="T16" s="134" t="s">
        <v>181</v>
      </c>
      <c r="U16" s="134"/>
      <c r="V16" s="38"/>
      <c r="W16" s="38"/>
      <c r="X16" s="91" t="s">
        <v>182</v>
      </c>
      <c r="Z16" s="134" t="s">
        <v>181</v>
      </c>
      <c r="AA16" s="134"/>
      <c r="AB16" s="38"/>
      <c r="AC16" s="38"/>
      <c r="AD16" s="91" t="s">
        <v>182</v>
      </c>
    </row>
    <row r="17" spans="2:30" ht="25" customHeight="1">
      <c r="B17" s="131" t="s">
        <v>183</v>
      </c>
      <c r="C17" s="85" t="s">
        <v>176</v>
      </c>
      <c r="D17" s="85" t="s">
        <v>176</v>
      </c>
      <c r="E17" s="255">
        <v>99.99</v>
      </c>
      <c r="F17" s="90" t="s">
        <v>177</v>
      </c>
      <c r="G17" s="257"/>
      <c r="H17" s="131" t="s">
        <v>175</v>
      </c>
      <c r="I17" s="254">
        <v>99.99</v>
      </c>
      <c r="J17" s="276">
        <v>100</v>
      </c>
      <c r="K17" s="195">
        <v>100</v>
      </c>
      <c r="L17" s="90" t="s">
        <v>177</v>
      </c>
      <c r="N17" s="275" t="s">
        <v>184</v>
      </c>
      <c r="O17" s="85" t="s">
        <v>176</v>
      </c>
      <c r="P17" s="85" t="s">
        <v>176</v>
      </c>
      <c r="Q17" s="136">
        <v>20.8</v>
      </c>
      <c r="R17" s="63" t="s">
        <v>553</v>
      </c>
      <c r="T17" s="275" t="s">
        <v>184</v>
      </c>
      <c r="U17" s="85" t="s">
        <v>176</v>
      </c>
      <c r="V17" s="85" t="s">
        <v>176</v>
      </c>
      <c r="W17" s="136">
        <v>21.3</v>
      </c>
      <c r="X17" s="63" t="s">
        <v>553</v>
      </c>
      <c r="Z17" s="275" t="s">
        <v>184</v>
      </c>
      <c r="AA17" s="85" t="s">
        <v>176</v>
      </c>
      <c r="AB17" s="85" t="s">
        <v>176</v>
      </c>
      <c r="AC17" s="136">
        <v>23.28</v>
      </c>
      <c r="AD17" s="63" t="s">
        <v>553</v>
      </c>
    </row>
    <row r="18" spans="2:30" ht="25" customHeight="1">
      <c r="B18" s="131" t="s">
        <v>185</v>
      </c>
      <c r="C18" s="190">
        <v>99.71</v>
      </c>
      <c r="D18" s="256">
        <v>99.57</v>
      </c>
      <c r="E18" s="255">
        <v>99.64</v>
      </c>
      <c r="F18" s="90" t="s">
        <v>179</v>
      </c>
      <c r="H18" s="131" t="s">
        <v>178</v>
      </c>
      <c r="I18" s="254">
        <v>99.72</v>
      </c>
      <c r="J18" s="256">
        <v>99.91</v>
      </c>
      <c r="K18" s="84">
        <v>99.81</v>
      </c>
      <c r="L18" s="90" t="s">
        <v>179</v>
      </c>
      <c r="N18" s="62" t="s">
        <v>186</v>
      </c>
      <c r="O18" s="85" t="s">
        <v>176</v>
      </c>
      <c r="P18" s="85" t="s">
        <v>176</v>
      </c>
      <c r="Q18" s="258">
        <v>16.100000000000001</v>
      </c>
      <c r="R18" s="63" t="s">
        <v>554</v>
      </c>
      <c r="T18" s="62" t="s">
        <v>186</v>
      </c>
      <c r="U18" s="85" t="s">
        <v>176</v>
      </c>
      <c r="V18" s="85" t="s">
        <v>176</v>
      </c>
      <c r="W18" s="258">
        <v>16.399999999999999</v>
      </c>
      <c r="X18" s="63" t="s">
        <v>554</v>
      </c>
      <c r="Z18" s="62" t="s">
        <v>186</v>
      </c>
      <c r="AA18" s="85" t="s">
        <v>176</v>
      </c>
      <c r="AB18" s="85" t="s">
        <v>176</v>
      </c>
      <c r="AC18" s="258">
        <v>16.7</v>
      </c>
      <c r="AD18" s="63" t="s">
        <v>554</v>
      </c>
    </row>
    <row r="19" spans="2:30" ht="25" customHeight="1" thickBot="1">
      <c r="B19" s="134" t="s">
        <v>181</v>
      </c>
      <c r="C19" s="38"/>
      <c r="D19" s="38"/>
      <c r="E19" s="38"/>
      <c r="F19" s="91" t="s">
        <v>182</v>
      </c>
      <c r="H19" s="134" t="s">
        <v>181</v>
      </c>
      <c r="I19" s="134"/>
      <c r="J19" s="38"/>
      <c r="K19" s="38"/>
      <c r="L19" s="91" t="s">
        <v>182</v>
      </c>
      <c r="N19" s="88" t="s">
        <v>187</v>
      </c>
      <c r="O19" s="260" t="s">
        <v>176</v>
      </c>
      <c r="P19" s="260" t="s">
        <v>176</v>
      </c>
      <c r="Q19" s="138">
        <v>8.6</v>
      </c>
      <c r="R19" s="262" t="s">
        <v>555</v>
      </c>
      <c r="T19" s="88" t="s">
        <v>187</v>
      </c>
      <c r="U19" s="260" t="s">
        <v>176</v>
      </c>
      <c r="V19" s="260" t="s">
        <v>176</v>
      </c>
      <c r="W19" s="138">
        <v>9.6999999999999993</v>
      </c>
      <c r="X19" s="262" t="s">
        <v>555</v>
      </c>
      <c r="Z19" s="88" t="s">
        <v>187</v>
      </c>
      <c r="AA19" s="260" t="s">
        <v>176</v>
      </c>
      <c r="AB19" s="260" t="s">
        <v>176</v>
      </c>
      <c r="AC19" s="138">
        <v>10.5</v>
      </c>
      <c r="AD19" s="262" t="s">
        <v>555</v>
      </c>
    </row>
    <row r="20" spans="2:30" ht="25" customHeight="1">
      <c r="B20" s="131" t="s">
        <v>188</v>
      </c>
      <c r="C20" s="85" t="s">
        <v>176</v>
      </c>
      <c r="D20" s="85" t="s">
        <v>176</v>
      </c>
      <c r="E20" s="258">
        <v>18.989999999999998</v>
      </c>
      <c r="F20" s="63" t="s">
        <v>553</v>
      </c>
      <c r="H20" s="275" t="s">
        <v>184</v>
      </c>
      <c r="I20" s="85" t="s">
        <v>176</v>
      </c>
      <c r="J20" s="85" t="s">
        <v>176</v>
      </c>
      <c r="K20" s="258">
        <v>14.67</v>
      </c>
      <c r="L20" s="63" t="s">
        <v>553</v>
      </c>
      <c r="N20" s="78" t="s">
        <v>130</v>
      </c>
      <c r="O20" s="78"/>
      <c r="P20" s="64"/>
      <c r="Q20" s="64"/>
      <c r="R20" s="81" t="s">
        <v>131</v>
      </c>
      <c r="T20" s="78" t="s">
        <v>130</v>
      </c>
      <c r="U20" s="78"/>
      <c r="V20" s="64"/>
      <c r="W20" s="64"/>
      <c r="X20" s="81" t="s">
        <v>131</v>
      </c>
      <c r="Z20" s="78" t="s">
        <v>130</v>
      </c>
      <c r="AA20" s="78"/>
      <c r="AB20" s="64"/>
      <c r="AC20" s="64"/>
      <c r="AD20" s="81" t="s">
        <v>131</v>
      </c>
    </row>
    <row r="21" spans="2:30" ht="24.75" customHeight="1">
      <c r="B21" s="231" t="s">
        <v>189</v>
      </c>
      <c r="C21" s="85" t="s">
        <v>176</v>
      </c>
      <c r="D21" s="85" t="s">
        <v>176</v>
      </c>
      <c r="E21" s="258">
        <v>14.76</v>
      </c>
      <c r="F21" s="63" t="s">
        <v>554</v>
      </c>
      <c r="H21" s="62" t="s">
        <v>186</v>
      </c>
      <c r="I21" s="85" t="s">
        <v>176</v>
      </c>
      <c r="J21" s="85" t="s">
        <v>176</v>
      </c>
      <c r="K21" s="258">
        <v>14.83</v>
      </c>
      <c r="L21" s="63" t="s">
        <v>554</v>
      </c>
      <c r="N21" s="201" t="s">
        <v>190</v>
      </c>
      <c r="O21" s="201"/>
      <c r="P21" s="263"/>
      <c r="Q21" s="263"/>
      <c r="R21" s="203" t="s">
        <v>191</v>
      </c>
      <c r="T21" s="201" t="s">
        <v>190</v>
      </c>
      <c r="U21" s="201"/>
      <c r="V21" s="263"/>
      <c r="W21" s="263"/>
      <c r="X21" s="203" t="s">
        <v>191</v>
      </c>
      <c r="Z21" s="201" t="s">
        <v>190</v>
      </c>
      <c r="AA21" s="201"/>
      <c r="AB21" s="263"/>
      <c r="AC21" s="263"/>
      <c r="AD21" s="203" t="s">
        <v>191</v>
      </c>
    </row>
    <row r="22" spans="2:30" ht="36" customHeight="1" thickBot="1">
      <c r="B22" s="88" t="s">
        <v>192</v>
      </c>
      <c r="C22" s="259" t="s">
        <v>176</v>
      </c>
      <c r="D22" s="260" t="s">
        <v>176</v>
      </c>
      <c r="E22" s="261">
        <v>8.8699999999999992</v>
      </c>
      <c r="F22" s="262" t="s">
        <v>555</v>
      </c>
      <c r="H22" s="88" t="s">
        <v>193</v>
      </c>
      <c r="I22" s="260" t="s">
        <v>176</v>
      </c>
      <c r="J22" s="260" t="s">
        <v>176</v>
      </c>
      <c r="K22" s="277">
        <v>8.8699999999999992</v>
      </c>
      <c r="L22" s="262" t="s">
        <v>555</v>
      </c>
    </row>
    <row r="23" spans="2:30" ht="25" customHeight="1">
      <c r="B23" s="78" t="s">
        <v>154</v>
      </c>
      <c r="C23" s="78"/>
      <c r="D23" s="64"/>
      <c r="E23" s="64"/>
      <c r="F23" s="81" t="s">
        <v>155</v>
      </c>
      <c r="H23" s="78" t="s">
        <v>130</v>
      </c>
      <c r="I23" s="78"/>
      <c r="J23" s="64"/>
      <c r="K23" s="64"/>
      <c r="L23" s="81" t="s">
        <v>131</v>
      </c>
    </row>
    <row r="24" spans="2:30" ht="25" customHeight="1">
      <c r="B24" s="201" t="s">
        <v>194</v>
      </c>
      <c r="C24" s="202"/>
      <c r="D24" s="263"/>
      <c r="E24" s="263"/>
      <c r="F24" s="203" t="s">
        <v>195</v>
      </c>
      <c r="H24" s="201" t="s">
        <v>190</v>
      </c>
      <c r="I24" s="201"/>
      <c r="J24" s="263"/>
      <c r="K24" s="263"/>
      <c r="L24" s="203" t="s">
        <v>191</v>
      </c>
    </row>
    <row r="25" spans="2:30" ht="25" customHeight="1">
      <c r="B25" s="40"/>
      <c r="C25" s="40"/>
      <c r="D25" s="40"/>
      <c r="E25" s="40"/>
      <c r="F25" s="40"/>
    </row>
    <row r="26" spans="2:30" ht="25" customHeight="1">
      <c r="B26" s="41"/>
      <c r="C26" s="42"/>
      <c r="D26" s="43"/>
      <c r="E26" s="43"/>
      <c r="F26" s="44"/>
    </row>
    <row r="27" spans="2:30" ht="25" customHeight="1">
      <c r="B27" s="45"/>
      <c r="C27" s="45"/>
      <c r="D27" s="45"/>
      <c r="E27" s="45"/>
      <c r="F27" s="45"/>
    </row>
  </sheetData>
  <mergeCells count="20">
    <mergeCell ref="Z2:AD2"/>
    <mergeCell ref="Z3:AD3"/>
    <mergeCell ref="Z4:Z5"/>
    <mergeCell ref="AD4:AD5"/>
    <mergeCell ref="N2:R2"/>
    <mergeCell ref="N3:R3"/>
    <mergeCell ref="N4:N5"/>
    <mergeCell ref="R4:R5"/>
    <mergeCell ref="T2:X2"/>
    <mergeCell ref="T3:X3"/>
    <mergeCell ref="T4:T5"/>
    <mergeCell ref="X4:X5"/>
    <mergeCell ref="B2:F2"/>
    <mergeCell ref="B3:F3"/>
    <mergeCell ref="B4:B5"/>
    <mergeCell ref="F4:F5"/>
    <mergeCell ref="H2:L2"/>
    <mergeCell ref="H3:L3"/>
    <mergeCell ref="H4:H5"/>
    <mergeCell ref="L4:L5"/>
  </mergeCells>
  <pageMargins left="0.7" right="0.7" top="0.75" bottom="0.75" header="0.3" footer="0.3"/>
  <pageSetup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0CA7-9FC4-4C29-92BF-7E228C9D9EC1}">
  <dimension ref="A1:Y13"/>
  <sheetViews>
    <sheetView showGridLines="0" rightToLeft="1" zoomScale="72" zoomScaleNormal="100" zoomScaleSheetLayoutView="88" workbookViewId="0">
      <selection activeCell="T16" sqref="T16"/>
    </sheetView>
  </sheetViews>
  <sheetFormatPr defaultColWidth="9.1796875" defaultRowHeight="14"/>
  <cols>
    <col min="1" max="1" width="15.7265625" style="20" customWidth="1"/>
    <col min="2" max="2" width="15.6328125" style="20" customWidth="1"/>
    <col min="3" max="4" width="13.7265625" style="20" customWidth="1"/>
    <col min="5" max="5" width="15.6328125" style="20" customWidth="1"/>
    <col min="6" max="6" width="13.54296875" style="20" bestFit="1" customWidth="1"/>
    <col min="7" max="7" width="15.6328125" style="20" customWidth="1"/>
    <col min="8" max="9" width="9.1796875" style="20"/>
    <col min="10" max="10" width="15.6328125" style="20" customWidth="1"/>
    <col min="11" max="11" width="9.1796875" style="20"/>
    <col min="12" max="12" width="15.6328125" style="20" customWidth="1"/>
    <col min="13" max="13" width="10.1796875" style="20" bestFit="1" customWidth="1"/>
    <col min="14" max="14" width="9.1796875" style="20"/>
    <col min="15" max="15" width="15.6328125" style="20" customWidth="1"/>
    <col min="16" max="16" width="9.1796875" style="20"/>
    <col min="17" max="17" width="15.6328125" style="20" customWidth="1"/>
    <col min="18" max="19" width="9.1796875" style="20"/>
    <col min="20" max="20" width="15.6328125" style="20" customWidth="1"/>
    <col min="21" max="21" width="11.6328125" style="20" customWidth="1"/>
    <col min="22" max="22" width="15.6328125" style="20" customWidth="1"/>
    <col min="23" max="24" width="9.1796875" style="20"/>
    <col min="25" max="25" width="15.6328125" style="20" customWidth="1"/>
    <col min="26" max="16384" width="9.1796875" style="20"/>
  </cols>
  <sheetData>
    <row r="1" spans="1:25" ht="50.15" customHeight="1"/>
    <row r="2" spans="1:25" ht="25" customHeight="1">
      <c r="B2" s="452" t="s">
        <v>432</v>
      </c>
      <c r="C2" s="412"/>
      <c r="D2" s="412"/>
      <c r="E2" s="412"/>
      <c r="G2" s="452" t="s">
        <v>433</v>
      </c>
      <c r="H2" s="412"/>
      <c r="I2" s="412"/>
      <c r="J2" s="412"/>
      <c r="L2" s="452" t="s">
        <v>435</v>
      </c>
      <c r="M2" s="412"/>
      <c r="N2" s="412"/>
      <c r="O2" s="412"/>
      <c r="Q2" s="452" t="s">
        <v>437</v>
      </c>
      <c r="R2" s="412"/>
      <c r="S2" s="412"/>
      <c r="T2" s="412"/>
      <c r="V2" s="452" t="s">
        <v>439</v>
      </c>
      <c r="W2" s="412"/>
      <c r="X2" s="412"/>
      <c r="Y2" s="412"/>
    </row>
    <row r="3" spans="1:25" s="364" customFormat="1" ht="25" customHeight="1">
      <c r="B3" s="453" t="s">
        <v>571</v>
      </c>
      <c r="C3" s="453"/>
      <c r="D3" s="453"/>
      <c r="E3" s="453"/>
      <c r="G3" s="453" t="s">
        <v>434</v>
      </c>
      <c r="H3" s="453"/>
      <c r="I3" s="453"/>
      <c r="J3" s="453"/>
      <c r="L3" s="453" t="s">
        <v>436</v>
      </c>
      <c r="M3" s="453"/>
      <c r="N3" s="453"/>
      <c r="O3" s="453"/>
      <c r="Q3" s="453" t="s">
        <v>438</v>
      </c>
      <c r="R3" s="453"/>
      <c r="S3" s="453"/>
      <c r="T3" s="453"/>
      <c r="V3" s="453" t="s">
        <v>440</v>
      </c>
      <c r="W3" s="453"/>
      <c r="X3" s="453"/>
      <c r="Y3" s="453"/>
    </row>
    <row r="4" spans="1:25" ht="25" customHeight="1">
      <c r="A4"/>
      <c r="B4" s="454" t="s">
        <v>196</v>
      </c>
      <c r="C4" s="418" t="s">
        <v>197</v>
      </c>
      <c r="D4" s="419"/>
      <c r="E4" s="422" t="s">
        <v>198</v>
      </c>
      <c r="G4" s="454" t="s">
        <v>196</v>
      </c>
      <c r="H4" s="418" t="s">
        <v>197</v>
      </c>
      <c r="I4" s="419"/>
      <c r="J4" s="422" t="s">
        <v>198</v>
      </c>
      <c r="L4" s="454" t="s">
        <v>196</v>
      </c>
      <c r="M4" s="418" t="s">
        <v>197</v>
      </c>
      <c r="N4" s="419"/>
      <c r="O4" s="422" t="s">
        <v>198</v>
      </c>
      <c r="Q4" s="454" t="s">
        <v>196</v>
      </c>
      <c r="R4" s="420" t="s">
        <v>197</v>
      </c>
      <c r="S4" s="419"/>
      <c r="T4" s="421" t="s">
        <v>198</v>
      </c>
      <c r="V4" s="454" t="s">
        <v>196</v>
      </c>
      <c r="W4" s="418" t="s">
        <v>197</v>
      </c>
      <c r="X4" s="419"/>
      <c r="Y4" s="422" t="s">
        <v>198</v>
      </c>
    </row>
    <row r="5" spans="1:25" ht="25" customHeight="1">
      <c r="A5"/>
      <c r="B5" s="455"/>
      <c r="C5" s="47" t="s">
        <v>199</v>
      </c>
      <c r="D5" s="425" t="s">
        <v>108</v>
      </c>
      <c r="E5" s="424"/>
      <c r="F5" s="155"/>
      <c r="G5" s="455"/>
      <c r="H5" s="47" t="s">
        <v>199</v>
      </c>
      <c r="I5" s="425" t="s">
        <v>108</v>
      </c>
      <c r="J5" s="424"/>
      <c r="L5" s="455"/>
      <c r="M5" s="47" t="s">
        <v>199</v>
      </c>
      <c r="N5" s="126" t="s">
        <v>200</v>
      </c>
      <c r="O5" s="424"/>
      <c r="Q5" s="455"/>
      <c r="R5" s="47" t="s">
        <v>199</v>
      </c>
      <c r="S5" s="126" t="s">
        <v>200</v>
      </c>
      <c r="T5" s="423"/>
      <c r="V5" s="455"/>
      <c r="W5" s="47" t="s">
        <v>199</v>
      </c>
      <c r="X5" s="126" t="s">
        <v>200</v>
      </c>
      <c r="Y5" s="424"/>
    </row>
    <row r="6" spans="1:25" ht="25" customHeight="1">
      <c r="A6"/>
      <c r="B6" s="455"/>
      <c r="C6" s="21" t="s">
        <v>111</v>
      </c>
      <c r="D6" s="390"/>
      <c r="E6" s="424"/>
      <c r="G6" s="455"/>
      <c r="H6" s="21" t="s">
        <v>111</v>
      </c>
      <c r="I6" s="390"/>
      <c r="J6" s="424"/>
      <c r="L6" s="455"/>
      <c r="M6" s="21" t="s">
        <v>111</v>
      </c>
      <c r="N6" s="21" t="s">
        <v>201</v>
      </c>
      <c r="O6" s="424"/>
      <c r="Q6" s="455"/>
      <c r="R6" s="21" t="s">
        <v>111</v>
      </c>
      <c r="S6" s="21" t="s">
        <v>201</v>
      </c>
      <c r="T6" s="456"/>
      <c r="V6" s="455"/>
      <c r="W6" s="21" t="s">
        <v>111</v>
      </c>
      <c r="X6" s="21" t="s">
        <v>201</v>
      </c>
      <c r="Y6" s="424"/>
    </row>
    <row r="7" spans="1:25" ht="25" customHeight="1">
      <c r="A7"/>
      <c r="B7" s="156" t="s">
        <v>202</v>
      </c>
      <c r="C7" s="157">
        <v>182083</v>
      </c>
      <c r="D7" s="158">
        <f>C7/$C$9</f>
        <v>0.49526045080796732</v>
      </c>
      <c r="E7" s="159" t="s">
        <v>203</v>
      </c>
      <c r="G7" s="156" t="s">
        <v>202</v>
      </c>
      <c r="H7" s="157">
        <v>167593</v>
      </c>
      <c r="I7" s="158">
        <v>0.49299163703004256</v>
      </c>
      <c r="J7" s="159" t="s">
        <v>138</v>
      </c>
      <c r="L7" s="156" t="s">
        <v>202</v>
      </c>
      <c r="M7" s="157">
        <v>161227</v>
      </c>
      <c r="N7" s="158">
        <f>M7/$C$9</f>
        <v>0.43853273892903866</v>
      </c>
      <c r="O7" s="159" t="s">
        <v>138</v>
      </c>
      <c r="Q7" s="156" t="s">
        <v>202</v>
      </c>
      <c r="R7" s="157">
        <v>148790</v>
      </c>
      <c r="S7" s="158">
        <v>0.50904923192719564</v>
      </c>
      <c r="T7" s="159" t="s">
        <v>138</v>
      </c>
      <c r="V7" s="156" t="s">
        <v>202</v>
      </c>
      <c r="W7" s="157">
        <v>136724</v>
      </c>
      <c r="X7" s="158">
        <v>0.46852169145363581</v>
      </c>
      <c r="Y7" s="159" t="s">
        <v>138</v>
      </c>
    </row>
    <row r="8" spans="1:25" ht="25" customHeight="1">
      <c r="A8"/>
      <c r="B8" s="156" t="s">
        <v>157</v>
      </c>
      <c r="C8" s="157">
        <v>185568</v>
      </c>
      <c r="D8" s="158">
        <f>C8/$C$9</f>
        <v>0.50473954919203268</v>
      </c>
      <c r="E8" s="160" t="s">
        <v>204</v>
      </c>
      <c r="G8" s="156" t="s">
        <v>157</v>
      </c>
      <c r="H8" s="157">
        <v>172358</v>
      </c>
      <c r="I8" s="158">
        <v>0.50700836296995744</v>
      </c>
      <c r="J8" s="160" t="s">
        <v>139</v>
      </c>
      <c r="L8" s="156" t="s">
        <v>157</v>
      </c>
      <c r="M8" s="157">
        <v>160470</v>
      </c>
      <c r="N8" s="158">
        <f>M8/$C$9</f>
        <v>0.43647372100171083</v>
      </c>
      <c r="O8" s="160" t="s">
        <v>139</v>
      </c>
      <c r="Q8" s="156" t="s">
        <v>157</v>
      </c>
      <c r="R8" s="157">
        <v>143500</v>
      </c>
      <c r="S8" s="158">
        <v>0.49095076807280441</v>
      </c>
      <c r="T8" s="160" t="s">
        <v>139</v>
      </c>
      <c r="V8" s="156" t="s">
        <v>157</v>
      </c>
      <c r="W8" s="157">
        <v>155096</v>
      </c>
      <c r="X8" s="158">
        <v>0.53147830854636424</v>
      </c>
      <c r="Y8" s="160" t="s">
        <v>139</v>
      </c>
    </row>
    <row r="9" spans="1:25" ht="25" customHeight="1" thickBot="1">
      <c r="A9" s="161"/>
      <c r="B9" s="162" t="s">
        <v>135</v>
      </c>
      <c r="C9" s="163">
        <f>C7+C8</f>
        <v>367651</v>
      </c>
      <c r="D9" s="164">
        <v>1</v>
      </c>
      <c r="E9" s="165" t="s">
        <v>140</v>
      </c>
      <c r="F9"/>
      <c r="G9" s="162" t="s">
        <v>135</v>
      </c>
      <c r="H9" s="163">
        <v>339951</v>
      </c>
      <c r="I9" s="164">
        <v>1</v>
      </c>
      <c r="J9" s="165" t="s">
        <v>140</v>
      </c>
      <c r="L9" s="162" t="s">
        <v>135</v>
      </c>
      <c r="M9" s="163">
        <f>M7+M8</f>
        <v>321697</v>
      </c>
      <c r="N9" s="164">
        <v>1</v>
      </c>
      <c r="O9" s="165" t="s">
        <v>140</v>
      </c>
      <c r="Q9" s="162" t="s">
        <v>135</v>
      </c>
      <c r="R9" s="163">
        <v>292290</v>
      </c>
      <c r="S9" s="164">
        <v>1</v>
      </c>
      <c r="T9" s="165" t="s">
        <v>140</v>
      </c>
      <c r="V9" s="162" t="s">
        <v>135</v>
      </c>
      <c r="W9" s="163">
        <v>291820</v>
      </c>
      <c r="X9" s="164">
        <v>1</v>
      </c>
      <c r="Y9" s="165" t="s">
        <v>140</v>
      </c>
    </row>
    <row r="10" spans="1:25" ht="25" customHeight="1">
      <c r="B10" s="451" t="s">
        <v>130</v>
      </c>
      <c r="C10" s="451"/>
      <c r="D10" s="450" t="s">
        <v>131</v>
      </c>
      <c r="E10" s="450"/>
      <c r="G10" s="451" t="s">
        <v>130</v>
      </c>
      <c r="H10" s="451"/>
      <c r="I10" s="450" t="s">
        <v>131</v>
      </c>
      <c r="J10" s="450"/>
      <c r="L10" s="451" t="s">
        <v>130</v>
      </c>
      <c r="M10" s="451"/>
      <c r="N10" s="450" t="s">
        <v>131</v>
      </c>
      <c r="O10" s="450"/>
      <c r="Q10" s="451" t="s">
        <v>130</v>
      </c>
      <c r="R10" s="451"/>
      <c r="S10" s="450" t="s">
        <v>131</v>
      </c>
      <c r="T10" s="450"/>
      <c r="V10" s="451" t="s">
        <v>130</v>
      </c>
      <c r="W10" s="451"/>
      <c r="X10" s="450" t="s">
        <v>131</v>
      </c>
      <c r="Y10" s="450"/>
    </row>
    <row r="11" spans="1:25">
      <c r="B11" s="40"/>
      <c r="C11" s="40"/>
      <c r="D11" s="40"/>
      <c r="E11" s="40"/>
    </row>
    <row r="12" spans="1:25">
      <c r="B12" s="41"/>
      <c r="C12" s="42"/>
      <c r="D12" s="43"/>
      <c r="E12" s="44"/>
    </row>
    <row r="13" spans="1:25">
      <c r="B13" s="45"/>
      <c r="C13" s="45"/>
      <c r="D13" s="45"/>
      <c r="E13" s="45"/>
    </row>
  </sheetData>
  <mergeCells count="37">
    <mergeCell ref="L3:O3"/>
    <mergeCell ref="L4:L6"/>
    <mergeCell ref="V2:Y2"/>
    <mergeCell ref="V3:Y3"/>
    <mergeCell ref="V4:V6"/>
    <mergeCell ref="W4:X4"/>
    <mergeCell ref="Y4:Y6"/>
    <mergeCell ref="Q3:T3"/>
    <mergeCell ref="M4:N4"/>
    <mergeCell ref="O4:O6"/>
    <mergeCell ref="Q2:T2"/>
    <mergeCell ref="L2:O2"/>
    <mergeCell ref="T4:T6"/>
    <mergeCell ref="Q4:Q6"/>
    <mergeCell ref="R4:S4"/>
    <mergeCell ref="B2:E2"/>
    <mergeCell ref="B3:E3"/>
    <mergeCell ref="B4:B6"/>
    <mergeCell ref="C4:D4"/>
    <mergeCell ref="E4:E6"/>
    <mergeCell ref="D5:D6"/>
    <mergeCell ref="G2:J2"/>
    <mergeCell ref="G3:J3"/>
    <mergeCell ref="G4:G6"/>
    <mergeCell ref="H4:I4"/>
    <mergeCell ref="J4:J6"/>
    <mergeCell ref="I5:I6"/>
    <mergeCell ref="D10:E10"/>
    <mergeCell ref="B10:C10"/>
    <mergeCell ref="G10:H10"/>
    <mergeCell ref="I10:J10"/>
    <mergeCell ref="L10:M10"/>
    <mergeCell ref="N10:O10"/>
    <mergeCell ref="Q10:R10"/>
    <mergeCell ref="S10:T10"/>
    <mergeCell ref="V10:W10"/>
    <mergeCell ref="X10:Y1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E757-FB53-40CA-8768-BF228C429DD6}">
  <dimension ref="A1:AD18"/>
  <sheetViews>
    <sheetView showGridLines="0" rightToLeft="1" topLeftCell="F1" zoomScale="85" zoomScaleNormal="85" zoomScaleSheetLayoutView="100" workbookViewId="0">
      <selection activeCell="F12" sqref="F12"/>
    </sheetView>
  </sheetViews>
  <sheetFormatPr defaultColWidth="8.81640625" defaultRowHeight="12.5"/>
  <cols>
    <col min="1" max="1" width="15.7265625" style="30" customWidth="1"/>
    <col min="2" max="2" width="22.1796875" style="7" customWidth="1"/>
    <col min="3" max="5" width="9.453125" style="7" customWidth="1"/>
    <col min="6" max="6" width="22.1796875" style="7" customWidth="1"/>
    <col min="7" max="7" width="8.81640625" style="30"/>
    <col min="8" max="8" width="22.1796875" style="30" customWidth="1"/>
    <col min="9" max="11" width="8.81640625" style="30"/>
    <col min="12" max="12" width="22.1796875" style="30" customWidth="1"/>
    <col min="13" max="13" width="8.81640625" style="30"/>
    <col min="14" max="14" width="22.1796875" style="30" customWidth="1"/>
    <col min="15" max="17" width="8.81640625" style="30"/>
    <col min="18" max="18" width="22.1796875" style="30" customWidth="1"/>
    <col min="19" max="19" width="8.81640625" style="30"/>
    <col min="20" max="20" width="22.1796875" style="30" customWidth="1"/>
    <col min="21" max="23" width="8.81640625" style="30"/>
    <col min="24" max="24" width="22.1796875" style="30" customWidth="1"/>
    <col min="25" max="25" width="8.81640625" style="30"/>
    <col min="26" max="26" width="22.1796875" style="30" customWidth="1"/>
    <col min="27" max="29" width="8.81640625" style="30"/>
    <col min="30" max="30" width="22.1796875" style="30" customWidth="1"/>
    <col min="31" max="16384" width="8.81640625" style="30"/>
  </cols>
  <sheetData>
    <row r="1" spans="1:30" s="166" customFormat="1" ht="50.15" customHeight="1">
      <c r="A1" s="30"/>
      <c r="B1" s="7"/>
      <c r="C1" s="7"/>
      <c r="D1" s="7"/>
      <c r="E1" s="7"/>
      <c r="F1" s="7"/>
      <c r="G1" s="30"/>
      <c r="H1" s="7"/>
      <c r="I1" s="7"/>
      <c r="J1" s="7"/>
      <c r="K1" s="7"/>
      <c r="L1" s="7"/>
      <c r="M1" s="30"/>
      <c r="N1" s="7"/>
      <c r="O1" s="7"/>
      <c r="P1" s="7"/>
      <c r="Q1" s="7"/>
      <c r="R1" s="7"/>
      <c r="T1" s="7"/>
      <c r="U1" s="7"/>
      <c r="V1" s="7"/>
      <c r="W1" s="7"/>
      <c r="X1" s="7"/>
      <c r="Z1" s="7"/>
      <c r="AA1" s="7"/>
      <c r="AB1" s="7"/>
      <c r="AC1" s="7"/>
      <c r="AD1" s="7"/>
    </row>
    <row r="2" spans="1:30" ht="25" customHeight="1">
      <c r="B2" s="446" t="s">
        <v>573</v>
      </c>
      <c r="C2" s="446"/>
      <c r="D2" s="446"/>
      <c r="E2" s="446"/>
      <c r="F2" s="446"/>
      <c r="H2" s="446" t="s">
        <v>442</v>
      </c>
      <c r="I2" s="446"/>
      <c r="J2" s="446"/>
      <c r="K2" s="446"/>
      <c r="L2" s="446"/>
      <c r="N2" s="446" t="s">
        <v>443</v>
      </c>
      <c r="O2" s="446"/>
      <c r="P2" s="446"/>
      <c r="Q2" s="446"/>
      <c r="R2" s="446"/>
      <c r="T2" s="446" t="s">
        <v>445</v>
      </c>
      <c r="U2" s="446"/>
      <c r="V2" s="446"/>
      <c r="W2" s="446"/>
      <c r="X2" s="446"/>
      <c r="Z2" s="446" t="s">
        <v>447</v>
      </c>
      <c r="AA2" s="446"/>
      <c r="AB2" s="446"/>
      <c r="AC2" s="446"/>
      <c r="AD2" s="446"/>
    </row>
    <row r="3" spans="1:30" s="365" customFormat="1" ht="47" customHeight="1">
      <c r="B3" s="444" t="s">
        <v>572</v>
      </c>
      <c r="C3" s="444"/>
      <c r="D3" s="444"/>
      <c r="E3" s="444"/>
      <c r="F3" s="444"/>
      <c r="H3" s="444" t="s">
        <v>441</v>
      </c>
      <c r="I3" s="444"/>
      <c r="J3" s="444"/>
      <c r="K3" s="444"/>
      <c r="L3" s="444"/>
      <c r="N3" s="444" t="s">
        <v>444</v>
      </c>
      <c r="O3" s="444"/>
      <c r="P3" s="444"/>
      <c r="Q3" s="444"/>
      <c r="R3" s="444"/>
      <c r="T3" s="444" t="s">
        <v>446</v>
      </c>
      <c r="U3" s="444"/>
      <c r="V3" s="444"/>
      <c r="W3" s="444"/>
      <c r="X3" s="444"/>
      <c r="Z3" s="444" t="s">
        <v>448</v>
      </c>
      <c r="AA3" s="444"/>
      <c r="AB3" s="444"/>
      <c r="AC3" s="444"/>
      <c r="AD3" s="444"/>
    </row>
    <row r="4" spans="1:30" ht="42" customHeight="1">
      <c r="B4" s="167" t="s">
        <v>102</v>
      </c>
      <c r="C4" s="167" t="s">
        <v>205</v>
      </c>
      <c r="D4" s="167" t="s">
        <v>627</v>
      </c>
      <c r="E4" s="167" t="s">
        <v>206</v>
      </c>
      <c r="F4" s="168" t="s">
        <v>105</v>
      </c>
      <c r="H4" s="167" t="s">
        <v>102</v>
      </c>
      <c r="I4" s="167" t="s">
        <v>205</v>
      </c>
      <c r="J4" s="167" t="s">
        <v>627</v>
      </c>
      <c r="K4" s="167" t="s">
        <v>206</v>
      </c>
      <c r="L4" s="168" t="s">
        <v>105</v>
      </c>
      <c r="N4" s="167" t="s">
        <v>102</v>
      </c>
      <c r="O4" s="167" t="s">
        <v>205</v>
      </c>
      <c r="P4" s="167" t="s">
        <v>627</v>
      </c>
      <c r="Q4" s="167" t="s">
        <v>206</v>
      </c>
      <c r="R4" s="168" t="s">
        <v>105</v>
      </c>
      <c r="T4" s="167" t="s">
        <v>102</v>
      </c>
      <c r="U4" s="167" t="s">
        <v>205</v>
      </c>
      <c r="V4" s="167" t="s">
        <v>627</v>
      </c>
      <c r="W4" s="167" t="s">
        <v>206</v>
      </c>
      <c r="X4" s="168" t="s">
        <v>105</v>
      </c>
      <c r="Z4" s="167" t="s">
        <v>102</v>
      </c>
      <c r="AA4" s="167" t="s">
        <v>205</v>
      </c>
      <c r="AB4" s="167" t="s">
        <v>627</v>
      </c>
      <c r="AC4" s="167" t="s">
        <v>206</v>
      </c>
      <c r="AD4" s="168" t="s">
        <v>105</v>
      </c>
    </row>
    <row r="5" spans="1:30" ht="25" customHeight="1">
      <c r="B5" s="169" t="s">
        <v>207</v>
      </c>
      <c r="C5" s="170">
        <v>4246</v>
      </c>
      <c r="D5" s="170">
        <v>4962</v>
      </c>
      <c r="E5" s="171">
        <f>D5+C5</f>
        <v>9208</v>
      </c>
      <c r="F5" s="183" t="s">
        <v>208</v>
      </c>
      <c r="G5" s="31"/>
      <c r="H5" s="169" t="s">
        <v>207</v>
      </c>
      <c r="I5" s="170">
        <v>4902</v>
      </c>
      <c r="J5" s="170">
        <v>3491</v>
      </c>
      <c r="K5" s="171">
        <v>8393</v>
      </c>
      <c r="L5" s="183" t="s">
        <v>208</v>
      </c>
      <c r="N5" s="169" t="s">
        <v>207</v>
      </c>
      <c r="O5" s="170">
        <v>4059</v>
      </c>
      <c r="P5" s="170">
        <v>2692</v>
      </c>
      <c r="Q5" s="171">
        <v>6751</v>
      </c>
      <c r="R5" s="183" t="s">
        <v>208</v>
      </c>
      <c r="T5" s="169" t="s">
        <v>207</v>
      </c>
      <c r="U5" s="170">
        <v>5672</v>
      </c>
      <c r="V5" s="170">
        <v>3386</v>
      </c>
      <c r="W5" s="171">
        <v>9058</v>
      </c>
      <c r="X5" s="183" t="s">
        <v>208</v>
      </c>
      <c r="Z5" s="169" t="s">
        <v>207</v>
      </c>
      <c r="AA5" s="170">
        <v>5515</v>
      </c>
      <c r="AB5" s="170">
        <v>3212</v>
      </c>
      <c r="AC5" s="171">
        <v>8727</v>
      </c>
      <c r="AD5" s="183" t="s">
        <v>208</v>
      </c>
    </row>
    <row r="6" spans="1:30" ht="25" customHeight="1">
      <c r="B6" s="169" t="s">
        <v>209</v>
      </c>
      <c r="C6" s="170">
        <v>160135</v>
      </c>
      <c r="D6" s="170">
        <v>163330</v>
      </c>
      <c r="E6" s="171">
        <f t="shared" ref="E6:E8" si="0">D6+C6</f>
        <v>323465</v>
      </c>
      <c r="F6" s="183" t="s">
        <v>210</v>
      </c>
      <c r="G6" s="31"/>
      <c r="H6" s="169" t="s">
        <v>209</v>
      </c>
      <c r="I6" s="170">
        <v>149584</v>
      </c>
      <c r="J6" s="170">
        <v>153634</v>
      </c>
      <c r="K6" s="171">
        <v>303218</v>
      </c>
      <c r="L6" s="183" t="s">
        <v>211</v>
      </c>
      <c r="N6" s="169" t="s">
        <v>209</v>
      </c>
      <c r="O6" s="170">
        <v>140778</v>
      </c>
      <c r="P6" s="170">
        <v>141096</v>
      </c>
      <c r="Q6" s="171">
        <v>281874</v>
      </c>
      <c r="R6" s="183" t="s">
        <v>211</v>
      </c>
      <c r="T6" s="169" t="s">
        <v>209</v>
      </c>
      <c r="U6" s="170">
        <v>126766</v>
      </c>
      <c r="V6" s="170">
        <v>125247</v>
      </c>
      <c r="W6" s="171">
        <v>252013</v>
      </c>
      <c r="X6" s="183" t="s">
        <v>211</v>
      </c>
      <c r="Z6" s="169" t="s">
        <v>209</v>
      </c>
      <c r="AA6" s="170">
        <v>113589</v>
      </c>
      <c r="AB6" s="170">
        <v>134396</v>
      </c>
      <c r="AC6" s="171">
        <v>247985</v>
      </c>
      <c r="AD6" s="183" t="s">
        <v>211</v>
      </c>
    </row>
    <row r="7" spans="1:30" ht="25" customHeight="1">
      <c r="B7" s="169" t="s">
        <v>212</v>
      </c>
      <c r="C7" s="170">
        <v>12580</v>
      </c>
      <c r="D7" s="170">
        <v>14815</v>
      </c>
      <c r="E7" s="171">
        <f t="shared" si="0"/>
        <v>27395</v>
      </c>
      <c r="F7" s="172" t="s">
        <v>213</v>
      </c>
      <c r="G7" s="31"/>
      <c r="H7" s="169" t="s">
        <v>212</v>
      </c>
      <c r="I7" s="170">
        <v>12368</v>
      </c>
      <c r="J7" s="170">
        <v>14127</v>
      </c>
      <c r="K7" s="171">
        <v>26495</v>
      </c>
      <c r="L7" s="172" t="s">
        <v>213</v>
      </c>
      <c r="N7" s="169" t="s">
        <v>212</v>
      </c>
      <c r="O7" s="170">
        <v>14595</v>
      </c>
      <c r="P7" s="170">
        <v>14656</v>
      </c>
      <c r="Q7" s="171">
        <v>29251</v>
      </c>
      <c r="R7" s="172" t="s">
        <v>213</v>
      </c>
      <c r="T7" s="169" t="s">
        <v>212</v>
      </c>
      <c r="U7" s="170">
        <v>14058</v>
      </c>
      <c r="V7" s="170">
        <v>13334</v>
      </c>
      <c r="W7" s="171">
        <v>27392</v>
      </c>
      <c r="X7" s="172" t="s">
        <v>213</v>
      </c>
      <c r="Z7" s="169" t="s">
        <v>212</v>
      </c>
      <c r="AA7" s="170">
        <v>14687</v>
      </c>
      <c r="AB7" s="170">
        <v>16412</v>
      </c>
      <c r="AC7" s="171">
        <v>31099</v>
      </c>
      <c r="AD7" s="172" t="s">
        <v>213</v>
      </c>
    </row>
    <row r="8" spans="1:30" ht="25" customHeight="1">
      <c r="B8" s="169" t="s">
        <v>214</v>
      </c>
      <c r="C8" s="170">
        <v>5122</v>
      </c>
      <c r="D8" s="170">
        <v>2461</v>
      </c>
      <c r="E8" s="171">
        <f t="shared" si="0"/>
        <v>7583</v>
      </c>
      <c r="F8" s="172" t="s">
        <v>215</v>
      </c>
      <c r="G8" s="31"/>
      <c r="H8" s="169" t="s">
        <v>214</v>
      </c>
      <c r="I8" s="170">
        <v>739</v>
      </c>
      <c r="J8" s="170">
        <v>1106</v>
      </c>
      <c r="K8" s="171">
        <v>1845</v>
      </c>
      <c r="L8" s="172" t="s">
        <v>215</v>
      </c>
      <c r="N8" s="169" t="s">
        <v>214</v>
      </c>
      <c r="O8" s="170">
        <v>1795</v>
      </c>
      <c r="P8" s="170">
        <v>2026</v>
      </c>
      <c r="Q8" s="171">
        <v>3821</v>
      </c>
      <c r="R8" s="172" t="s">
        <v>215</v>
      </c>
      <c r="T8" s="169" t="s">
        <v>214</v>
      </c>
      <c r="U8" s="170">
        <v>2294</v>
      </c>
      <c r="V8" s="170">
        <v>1533</v>
      </c>
      <c r="W8" s="171">
        <v>3827</v>
      </c>
      <c r="X8" s="172" t="s">
        <v>215</v>
      </c>
      <c r="Z8" s="169" t="s">
        <v>214</v>
      </c>
      <c r="AA8" s="170">
        <v>2933</v>
      </c>
      <c r="AB8" s="170">
        <v>1076</v>
      </c>
      <c r="AC8" s="171">
        <v>4009</v>
      </c>
      <c r="AD8" s="172" t="s">
        <v>215</v>
      </c>
    </row>
    <row r="9" spans="1:30" ht="25" customHeight="1" thickBot="1">
      <c r="B9" s="173" t="s">
        <v>128</v>
      </c>
      <c r="C9" s="174">
        <f>SUM(C5:C8)</f>
        <v>182083</v>
      </c>
      <c r="D9" s="174">
        <f>SUM(D5:D8)</f>
        <v>185568</v>
      </c>
      <c r="E9" s="174">
        <f>D9+C9</f>
        <v>367651</v>
      </c>
      <c r="F9" s="175" t="s">
        <v>140</v>
      </c>
      <c r="G9" s="31"/>
      <c r="H9" s="173" t="s">
        <v>128</v>
      </c>
      <c r="I9" s="174">
        <v>167593</v>
      </c>
      <c r="J9" s="174">
        <v>172358</v>
      </c>
      <c r="K9" s="174">
        <v>339951</v>
      </c>
      <c r="L9" s="175" t="s">
        <v>140</v>
      </c>
      <c r="N9" s="173" t="s">
        <v>128</v>
      </c>
      <c r="O9" s="174">
        <v>161227</v>
      </c>
      <c r="P9" s="174">
        <v>160470</v>
      </c>
      <c r="Q9" s="174">
        <v>321697</v>
      </c>
      <c r="R9" s="175" t="s">
        <v>140</v>
      </c>
      <c r="T9" s="173" t="s">
        <v>128</v>
      </c>
      <c r="U9" s="174">
        <v>148790</v>
      </c>
      <c r="V9" s="174">
        <v>143500</v>
      </c>
      <c r="W9" s="174">
        <v>292290</v>
      </c>
      <c r="X9" s="175" t="s">
        <v>140</v>
      </c>
      <c r="Z9" s="173" t="s">
        <v>128</v>
      </c>
      <c r="AA9" s="174">
        <v>136724</v>
      </c>
      <c r="AB9" s="174">
        <v>155096</v>
      </c>
      <c r="AC9" s="174">
        <v>291820</v>
      </c>
      <c r="AD9" s="175" t="s">
        <v>140</v>
      </c>
    </row>
    <row r="10" spans="1:30" ht="25" customHeight="1">
      <c r="B10" s="457" t="s">
        <v>216</v>
      </c>
      <c r="C10" s="457"/>
      <c r="D10" s="176"/>
      <c r="E10" s="176"/>
      <c r="F10" s="177" t="s">
        <v>155</v>
      </c>
      <c r="H10" s="457" t="s">
        <v>216</v>
      </c>
      <c r="I10" s="457"/>
      <c r="J10" s="176"/>
      <c r="K10" s="176"/>
      <c r="L10" s="177" t="s">
        <v>155</v>
      </c>
      <c r="N10" s="457" t="s">
        <v>216</v>
      </c>
      <c r="O10" s="457"/>
      <c r="P10" s="176"/>
      <c r="Q10" s="176"/>
      <c r="R10" s="177" t="s">
        <v>155</v>
      </c>
      <c r="T10" s="457" t="s">
        <v>216</v>
      </c>
      <c r="U10" s="457"/>
      <c r="V10" s="176"/>
      <c r="W10" s="176"/>
      <c r="X10" s="177" t="s">
        <v>155</v>
      </c>
      <c r="Z10" s="457" t="s">
        <v>216</v>
      </c>
      <c r="AA10" s="457"/>
      <c r="AB10" s="176"/>
      <c r="AC10" s="176"/>
      <c r="AD10" s="177" t="s">
        <v>155</v>
      </c>
    </row>
    <row r="11" spans="1:30" ht="25" customHeight="1"/>
    <row r="12" spans="1:30" ht="25" customHeight="1">
      <c r="C12" s="178"/>
      <c r="D12" s="178"/>
      <c r="E12" s="178"/>
    </row>
    <row r="13" spans="1:30">
      <c r="C13" s="178"/>
      <c r="D13" s="178"/>
      <c r="E13" s="178"/>
    </row>
    <row r="18" spans="2:6" s="20" customFormat="1" ht="14">
      <c r="B18" s="7"/>
      <c r="C18" s="7"/>
      <c r="D18" s="7"/>
      <c r="E18" s="7"/>
      <c r="F18" s="7"/>
    </row>
  </sheetData>
  <mergeCells count="15">
    <mergeCell ref="T2:X2"/>
    <mergeCell ref="T3:X3"/>
    <mergeCell ref="T10:U10"/>
    <mergeCell ref="Z2:AD2"/>
    <mergeCell ref="Z3:AD3"/>
    <mergeCell ref="Z10:AA10"/>
    <mergeCell ref="N2:R2"/>
    <mergeCell ref="N3:R3"/>
    <mergeCell ref="N10:O10"/>
    <mergeCell ref="B2:F2"/>
    <mergeCell ref="B3:F3"/>
    <mergeCell ref="B10:C10"/>
    <mergeCell ref="H2:L2"/>
    <mergeCell ref="H3:L3"/>
    <mergeCell ref="H10:I10"/>
  </mergeCells>
  <phoneticPr fontId="43" type="noConversion"/>
  <pageMargins left="0.7" right="0.7" top="0.75" bottom="0.75" header="0.3" footer="0.3"/>
  <pageSetup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0AA2-0E98-4BA7-97AB-75E5A3D7A74D}">
  <dimension ref="B1:AN25"/>
  <sheetViews>
    <sheetView showGridLines="0" rightToLeft="1" topLeftCell="K2" zoomScale="85" zoomScaleNormal="85" zoomScaleSheetLayoutView="100" workbookViewId="0">
      <selection activeCell="AD30" sqref="AD30"/>
    </sheetView>
  </sheetViews>
  <sheetFormatPr defaultColWidth="8.81640625" defaultRowHeight="12.5"/>
  <cols>
    <col min="1" max="1" width="15.7265625" style="30" customWidth="1"/>
    <col min="2" max="2" width="28.90625" style="7" customWidth="1"/>
    <col min="3" max="6" width="11.7265625" style="7" customWidth="1"/>
    <col min="7" max="7" width="8.81640625" style="7" customWidth="1"/>
    <col min="8" max="8" width="28.90625" style="7" customWidth="1"/>
    <col min="9" max="9" width="10.453125" style="30" bestFit="1" customWidth="1"/>
    <col min="10" max="10" width="28.90625" style="30" customWidth="1"/>
    <col min="11" max="15" width="8.81640625" style="30"/>
    <col min="16" max="16" width="28.90625" style="30" customWidth="1"/>
    <col min="17" max="17" width="8.81640625" style="30"/>
    <col min="18" max="18" width="28.90625" style="30" customWidth="1"/>
    <col min="19" max="23" width="8.81640625" style="30"/>
    <col min="24" max="24" width="28.90625" style="30" customWidth="1"/>
    <col min="25" max="25" width="8.81640625" style="30"/>
    <col min="26" max="26" width="28.90625" style="30" customWidth="1"/>
    <col min="27" max="31" width="8.81640625" style="30"/>
    <col min="32" max="32" width="28.90625" style="30" customWidth="1"/>
    <col min="33" max="33" width="8.81640625" style="30"/>
    <col min="34" max="34" width="28.90625" style="30" customWidth="1"/>
    <col min="35" max="39" width="8.81640625" style="30"/>
    <col min="40" max="40" width="28.90625" style="30" customWidth="1"/>
    <col min="41" max="16384" width="8.81640625" style="30"/>
  </cols>
  <sheetData>
    <row r="1" spans="2:40" ht="50.15" customHeight="1">
      <c r="AH1" s="7"/>
      <c r="AI1" s="7"/>
      <c r="AJ1" s="7"/>
      <c r="AK1" s="7"/>
      <c r="AL1" s="7"/>
      <c r="AM1" s="7"/>
      <c r="AN1" s="7"/>
    </row>
    <row r="2" spans="2:40" ht="25" customHeight="1">
      <c r="B2" s="469" t="s">
        <v>575</v>
      </c>
      <c r="C2" s="469"/>
      <c r="D2" s="469"/>
      <c r="E2" s="469"/>
      <c r="F2" s="469"/>
      <c r="G2" s="469"/>
      <c r="H2" s="469"/>
      <c r="J2" s="469" t="s">
        <v>452</v>
      </c>
      <c r="K2" s="446"/>
      <c r="L2" s="446"/>
      <c r="M2" s="446"/>
      <c r="N2" s="446"/>
      <c r="O2" s="446"/>
      <c r="P2" s="446"/>
      <c r="R2" s="469" t="s">
        <v>452</v>
      </c>
      <c r="S2" s="446"/>
      <c r="T2" s="446"/>
      <c r="U2" s="446"/>
      <c r="V2" s="446"/>
      <c r="W2" s="446"/>
      <c r="X2" s="446"/>
      <c r="Z2" s="469" t="s">
        <v>451</v>
      </c>
      <c r="AA2" s="446"/>
      <c r="AB2" s="446"/>
      <c r="AC2" s="446"/>
      <c r="AD2" s="446"/>
      <c r="AE2" s="446"/>
      <c r="AF2" s="446"/>
      <c r="AH2" s="469" t="s">
        <v>450</v>
      </c>
      <c r="AI2" s="469"/>
      <c r="AJ2" s="469"/>
      <c r="AK2" s="469"/>
      <c r="AL2" s="469"/>
      <c r="AM2" s="469"/>
      <c r="AN2" s="469"/>
    </row>
    <row r="3" spans="2:40" ht="25" customHeight="1">
      <c r="B3" s="439" t="s">
        <v>574</v>
      </c>
      <c r="C3" s="439"/>
      <c r="D3" s="439"/>
      <c r="E3" s="439"/>
      <c r="F3" s="439"/>
      <c r="G3" s="439"/>
      <c r="H3" s="439"/>
      <c r="J3" s="444" t="s">
        <v>453</v>
      </c>
      <c r="K3" s="444"/>
      <c r="L3" s="444"/>
      <c r="M3" s="444"/>
      <c r="N3" s="444"/>
      <c r="O3" s="444"/>
      <c r="P3" s="444"/>
      <c r="R3" s="444" t="s">
        <v>454</v>
      </c>
      <c r="S3" s="444"/>
      <c r="T3" s="444"/>
      <c r="U3" s="444"/>
      <c r="V3" s="444"/>
      <c r="W3" s="444"/>
      <c r="X3" s="444"/>
      <c r="Z3" s="444" t="s">
        <v>455</v>
      </c>
      <c r="AA3" s="444"/>
      <c r="AB3" s="444"/>
      <c r="AC3" s="444"/>
      <c r="AD3" s="444"/>
      <c r="AE3" s="444"/>
      <c r="AF3" s="444"/>
      <c r="AH3" s="444" t="s">
        <v>449</v>
      </c>
      <c r="AI3" s="444"/>
      <c r="AJ3" s="444"/>
      <c r="AK3" s="444"/>
      <c r="AL3" s="444"/>
      <c r="AM3" s="444"/>
      <c r="AN3" s="444"/>
    </row>
    <row r="4" spans="2:40" ht="25" customHeight="1">
      <c r="B4" s="459" t="s">
        <v>217</v>
      </c>
      <c r="C4" s="461" t="s">
        <v>218</v>
      </c>
      <c r="D4" s="462"/>
      <c r="E4" s="463" t="s">
        <v>219</v>
      </c>
      <c r="F4" s="464"/>
      <c r="G4" s="467" t="s">
        <v>220</v>
      </c>
      <c r="H4" s="465" t="s">
        <v>221</v>
      </c>
      <c r="J4" s="459" t="s">
        <v>217</v>
      </c>
      <c r="K4" s="461" t="s">
        <v>218</v>
      </c>
      <c r="L4" s="462"/>
      <c r="M4" s="463" t="s">
        <v>219</v>
      </c>
      <c r="N4" s="464"/>
      <c r="O4" s="167" t="s">
        <v>628</v>
      </c>
      <c r="P4" s="465" t="s">
        <v>221</v>
      </c>
      <c r="R4" s="459" t="s">
        <v>217</v>
      </c>
      <c r="S4" s="461" t="s">
        <v>218</v>
      </c>
      <c r="T4" s="462"/>
      <c r="U4" s="463" t="s">
        <v>219</v>
      </c>
      <c r="V4" s="464"/>
      <c r="W4" s="167" t="s">
        <v>628</v>
      </c>
      <c r="X4" s="465" t="s">
        <v>221</v>
      </c>
      <c r="Z4" s="459" t="s">
        <v>217</v>
      </c>
      <c r="AA4" s="461" t="s">
        <v>218</v>
      </c>
      <c r="AB4" s="462"/>
      <c r="AC4" s="463" t="s">
        <v>219</v>
      </c>
      <c r="AD4" s="464"/>
      <c r="AE4" s="167" t="s">
        <v>628</v>
      </c>
      <c r="AF4" s="465" t="s">
        <v>221</v>
      </c>
      <c r="AH4" s="459" t="s">
        <v>217</v>
      </c>
      <c r="AI4" s="461" t="s">
        <v>218</v>
      </c>
      <c r="AJ4" s="462"/>
      <c r="AK4" s="463" t="s">
        <v>219</v>
      </c>
      <c r="AL4" s="464"/>
      <c r="AM4" s="167" t="s">
        <v>628</v>
      </c>
      <c r="AN4" s="465" t="s">
        <v>221</v>
      </c>
    </row>
    <row r="5" spans="2:40" ht="39.75" customHeight="1">
      <c r="B5" s="460"/>
      <c r="C5" s="167" t="s">
        <v>224</v>
      </c>
      <c r="D5" s="167" t="s">
        <v>629</v>
      </c>
      <c r="E5" s="167" t="s">
        <v>206</v>
      </c>
      <c r="F5" s="167" t="s">
        <v>223</v>
      </c>
      <c r="G5" s="468"/>
      <c r="H5" s="466"/>
      <c r="J5" s="460"/>
      <c r="K5" s="167" t="s">
        <v>222</v>
      </c>
      <c r="L5" s="167" t="s">
        <v>630</v>
      </c>
      <c r="M5" s="167" t="s">
        <v>206</v>
      </c>
      <c r="N5" s="167" t="s">
        <v>223</v>
      </c>
      <c r="O5" s="179" t="s">
        <v>141</v>
      </c>
      <c r="P5" s="466"/>
      <c r="R5" s="460"/>
      <c r="S5" s="167" t="s">
        <v>222</v>
      </c>
      <c r="T5" s="167" t="s">
        <v>630</v>
      </c>
      <c r="U5" s="167" t="s">
        <v>206</v>
      </c>
      <c r="V5" s="167" t="s">
        <v>223</v>
      </c>
      <c r="W5" s="179" t="s">
        <v>141</v>
      </c>
      <c r="X5" s="466"/>
      <c r="Z5" s="460"/>
      <c r="AA5" s="167" t="s">
        <v>222</v>
      </c>
      <c r="AB5" s="167" t="s">
        <v>630</v>
      </c>
      <c r="AC5" s="167" t="s">
        <v>206</v>
      </c>
      <c r="AD5" s="167" t="s">
        <v>223</v>
      </c>
      <c r="AE5" s="179" t="s">
        <v>141</v>
      </c>
      <c r="AF5" s="466"/>
      <c r="AH5" s="460"/>
      <c r="AI5" s="167" t="s">
        <v>222</v>
      </c>
      <c r="AJ5" s="167" t="s">
        <v>630</v>
      </c>
      <c r="AK5" s="167" t="s">
        <v>206</v>
      </c>
      <c r="AL5" s="167" t="s">
        <v>223</v>
      </c>
      <c r="AM5" s="179" t="s">
        <v>141</v>
      </c>
      <c r="AN5" s="466"/>
    </row>
    <row r="6" spans="2:40" ht="30" customHeight="1">
      <c r="B6" s="180" t="s">
        <v>225</v>
      </c>
      <c r="C6" s="170">
        <v>685</v>
      </c>
      <c r="D6" s="170">
        <v>1883</v>
      </c>
      <c r="E6" s="171">
        <f>D6+C6</f>
        <v>2568</v>
      </c>
      <c r="F6" s="181">
        <f t="shared" ref="F6:F15" si="0">E6/$E$16</f>
        <v>3.7195289755362758E-2</v>
      </c>
      <c r="G6" s="182">
        <f>D6/C6*100</f>
        <v>274.8905109489051</v>
      </c>
      <c r="H6" s="183" t="s">
        <v>226</v>
      </c>
      <c r="J6" s="180" t="s">
        <v>225</v>
      </c>
      <c r="K6" s="170">
        <v>626</v>
      </c>
      <c r="L6" s="170">
        <v>1391</v>
      </c>
      <c r="M6" s="171">
        <v>2017</v>
      </c>
      <c r="N6" s="181">
        <v>3.2261676263595648E-2</v>
      </c>
      <c r="O6" s="182">
        <f>(L6/K6)*100</f>
        <v>222.20447284345047</v>
      </c>
      <c r="P6" s="183" t="s">
        <v>226</v>
      </c>
      <c r="R6" s="180" t="s">
        <v>225</v>
      </c>
      <c r="S6" s="170">
        <v>658</v>
      </c>
      <c r="T6" s="170">
        <v>1667</v>
      </c>
      <c r="U6" s="171">
        <v>2325</v>
      </c>
      <c r="V6" s="181">
        <v>3.9728649055056221E-2</v>
      </c>
      <c r="W6" s="182">
        <v>253.34346504559272</v>
      </c>
      <c r="X6" s="183" t="s">
        <v>226</v>
      </c>
      <c r="Z6" s="180" t="s">
        <v>225</v>
      </c>
      <c r="AA6" s="170">
        <v>479</v>
      </c>
      <c r="AB6" s="170">
        <v>1402</v>
      </c>
      <c r="AC6" s="171">
        <v>1881</v>
      </c>
      <c r="AD6" s="181">
        <v>3.3945103134643495E-2</v>
      </c>
      <c r="AE6" s="182">
        <v>292.69311064718164</v>
      </c>
      <c r="AF6" s="183" t="s">
        <v>226</v>
      </c>
      <c r="AH6" s="180" t="s">
        <v>225</v>
      </c>
      <c r="AI6" s="170">
        <v>240</v>
      </c>
      <c r="AJ6" s="170">
        <v>1199</v>
      </c>
      <c r="AK6" s="171">
        <v>1439</v>
      </c>
      <c r="AL6" s="181">
        <v>2.7503822629969418E-2</v>
      </c>
      <c r="AM6" s="182">
        <v>499.58333333333337</v>
      </c>
      <c r="AN6" s="183" t="s">
        <v>226</v>
      </c>
    </row>
    <row r="7" spans="2:40" ht="30" customHeight="1">
      <c r="B7" s="180" t="s">
        <v>227</v>
      </c>
      <c r="C7" s="170">
        <v>755</v>
      </c>
      <c r="D7" s="170">
        <v>2498</v>
      </c>
      <c r="E7" s="171">
        <f t="shared" ref="E7:E15" si="1">D7+C7</f>
        <v>3253</v>
      </c>
      <c r="F7" s="181">
        <f t="shared" si="0"/>
        <v>4.7116930519546359E-2</v>
      </c>
      <c r="G7" s="182">
        <f t="shared" ref="G7:G14" si="2">D7/C7*100</f>
        <v>330.86092715231786</v>
      </c>
      <c r="H7" s="183" t="s">
        <v>228</v>
      </c>
      <c r="J7" s="180" t="s">
        <v>227</v>
      </c>
      <c r="K7" s="170">
        <v>760</v>
      </c>
      <c r="L7" s="170">
        <v>2342</v>
      </c>
      <c r="M7" s="171">
        <v>3102</v>
      </c>
      <c r="N7" s="181">
        <v>4.9616122840690981E-2</v>
      </c>
      <c r="O7" s="182">
        <f t="shared" ref="O7:O15" si="3">(L7/K7)*100</f>
        <v>308.15789473684208</v>
      </c>
      <c r="P7" s="183" t="s">
        <v>228</v>
      </c>
      <c r="R7" s="180" t="s">
        <v>227</v>
      </c>
      <c r="S7" s="170">
        <v>653</v>
      </c>
      <c r="T7" s="170">
        <v>1786</v>
      </c>
      <c r="U7" s="171">
        <v>2439</v>
      </c>
      <c r="V7" s="181">
        <v>4.1676634428078327E-2</v>
      </c>
      <c r="W7" s="182">
        <v>273.5068912710567</v>
      </c>
      <c r="X7" s="183" t="s">
        <v>228</v>
      </c>
      <c r="Z7" s="180" t="s">
        <v>227</v>
      </c>
      <c r="AA7" s="170">
        <v>819</v>
      </c>
      <c r="AB7" s="170">
        <v>2006</v>
      </c>
      <c r="AC7" s="171">
        <v>2825</v>
      </c>
      <c r="AD7" s="181">
        <v>5.0980816775846823E-2</v>
      </c>
      <c r="AE7" s="182">
        <v>244.93284493284494</v>
      </c>
      <c r="AF7" s="183" t="s">
        <v>228</v>
      </c>
      <c r="AH7" s="180" t="s">
        <v>227</v>
      </c>
      <c r="AI7" s="170">
        <v>937</v>
      </c>
      <c r="AJ7" s="170">
        <v>2276</v>
      </c>
      <c r="AK7" s="171">
        <v>3213</v>
      </c>
      <c r="AL7" s="181">
        <v>6.1410550458715595E-2</v>
      </c>
      <c r="AM7" s="182">
        <v>242.90288153681962</v>
      </c>
      <c r="AN7" s="183" t="s">
        <v>228</v>
      </c>
    </row>
    <row r="8" spans="2:40" ht="30" customHeight="1">
      <c r="B8" s="180" t="s">
        <v>229</v>
      </c>
      <c r="C8" s="170">
        <v>2004</v>
      </c>
      <c r="D8" s="170">
        <v>3619</v>
      </c>
      <c r="E8" s="171">
        <f t="shared" si="1"/>
        <v>5623</v>
      </c>
      <c r="F8" s="181">
        <f t="shared" si="0"/>
        <v>8.1444359148911516E-2</v>
      </c>
      <c r="G8" s="182">
        <f t="shared" si="2"/>
        <v>180.58882235528941</v>
      </c>
      <c r="H8" s="183" t="s">
        <v>230</v>
      </c>
      <c r="I8" s="184"/>
      <c r="J8" s="180" t="s">
        <v>229</v>
      </c>
      <c r="K8" s="170">
        <v>1951</v>
      </c>
      <c r="L8" s="170">
        <v>3468</v>
      </c>
      <c r="M8" s="171">
        <v>5419</v>
      </c>
      <c r="N8" s="181">
        <v>8.6676263595649394E-2</v>
      </c>
      <c r="O8" s="182">
        <f t="shared" si="3"/>
        <v>177.75499743721167</v>
      </c>
      <c r="P8" s="183" t="s">
        <v>230</v>
      </c>
      <c r="R8" s="180" t="s">
        <v>229</v>
      </c>
      <c r="S8" s="170">
        <v>1801</v>
      </c>
      <c r="T8" s="170">
        <v>2523</v>
      </c>
      <c r="U8" s="171">
        <v>4324</v>
      </c>
      <c r="V8" s="181">
        <v>7.3886743446908848E-2</v>
      </c>
      <c r="W8" s="182">
        <v>140.08883953359245</v>
      </c>
      <c r="X8" s="183" t="s">
        <v>230</v>
      </c>
      <c r="Z8" s="180" t="s">
        <v>229</v>
      </c>
      <c r="AA8" s="170">
        <v>2126</v>
      </c>
      <c r="AB8" s="170">
        <v>2415</v>
      </c>
      <c r="AC8" s="171">
        <v>4541</v>
      </c>
      <c r="AD8" s="181">
        <v>8.1948279284644404E-2</v>
      </c>
      <c r="AE8" s="182">
        <v>113.59360301034806</v>
      </c>
      <c r="AF8" s="183" t="s">
        <v>230</v>
      </c>
      <c r="AH8" s="180" t="s">
        <v>229</v>
      </c>
      <c r="AI8" s="170">
        <v>2380</v>
      </c>
      <c r="AJ8" s="170">
        <v>2380</v>
      </c>
      <c r="AK8" s="171">
        <v>4760</v>
      </c>
      <c r="AL8" s="181">
        <v>9.0978593272171254E-2</v>
      </c>
      <c r="AM8" s="182">
        <v>100</v>
      </c>
      <c r="AN8" s="183" t="s">
        <v>230</v>
      </c>
    </row>
    <row r="9" spans="2:40" ht="30" customHeight="1">
      <c r="B9" s="180" t="s">
        <v>231</v>
      </c>
      <c r="C9" s="170">
        <v>13713</v>
      </c>
      <c r="D9" s="170">
        <v>11830</v>
      </c>
      <c r="E9" s="171">
        <f t="shared" si="1"/>
        <v>25543</v>
      </c>
      <c r="F9" s="181">
        <f t="shared" si="0"/>
        <v>0.36996856940079081</v>
      </c>
      <c r="G9" s="182">
        <f t="shared" si="2"/>
        <v>86.268504338948446</v>
      </c>
      <c r="H9" s="183" t="s">
        <v>232</v>
      </c>
      <c r="I9" s="184"/>
      <c r="J9" s="180" t="s">
        <v>231</v>
      </c>
      <c r="K9" s="170">
        <v>12999</v>
      </c>
      <c r="L9" s="170">
        <v>10688</v>
      </c>
      <c r="M9" s="171">
        <v>23687</v>
      </c>
      <c r="N9" s="181">
        <v>0.37887076135636594</v>
      </c>
      <c r="O9" s="182">
        <f t="shared" si="3"/>
        <v>82.221709362258636</v>
      </c>
      <c r="P9" s="183" t="s">
        <v>232</v>
      </c>
      <c r="R9" s="180" t="s">
        <v>231</v>
      </c>
      <c r="S9" s="170">
        <v>13111</v>
      </c>
      <c r="T9" s="170">
        <v>9063</v>
      </c>
      <c r="U9" s="171">
        <v>22174</v>
      </c>
      <c r="V9" s="181">
        <v>0.37890024264379207</v>
      </c>
      <c r="W9" s="182">
        <v>69.125162077644731</v>
      </c>
      <c r="X9" s="183" t="s">
        <v>232</v>
      </c>
      <c r="Z9" s="180" t="s">
        <v>231</v>
      </c>
      <c r="AA9" s="170">
        <v>13666</v>
      </c>
      <c r="AB9" s="170">
        <v>8033</v>
      </c>
      <c r="AC9" s="171">
        <v>21699</v>
      </c>
      <c r="AD9" s="181">
        <v>0.39158681175897353</v>
      </c>
      <c r="AE9" s="182">
        <v>58.780916142250838</v>
      </c>
      <c r="AF9" s="183" t="s">
        <v>232</v>
      </c>
      <c r="AH9" s="180" t="s">
        <v>231</v>
      </c>
      <c r="AI9" s="170">
        <v>12812</v>
      </c>
      <c r="AJ9" s="170">
        <v>8412</v>
      </c>
      <c r="AK9" s="171">
        <v>21224</v>
      </c>
      <c r="AL9" s="181">
        <v>0.40565749235474008</v>
      </c>
      <c r="AM9" s="182">
        <v>65.657196378395255</v>
      </c>
      <c r="AN9" s="183" t="s">
        <v>232</v>
      </c>
    </row>
    <row r="10" spans="2:40" ht="30" customHeight="1">
      <c r="B10" s="180" t="s">
        <v>233</v>
      </c>
      <c r="C10" s="170">
        <v>749</v>
      </c>
      <c r="D10" s="170">
        <v>1278</v>
      </c>
      <c r="E10" s="171">
        <f t="shared" si="1"/>
        <v>2027</v>
      </c>
      <c r="F10" s="181">
        <f t="shared" si="0"/>
        <v>2.935936617372286E-2</v>
      </c>
      <c r="G10" s="182">
        <f t="shared" si="2"/>
        <v>170.62750333778371</v>
      </c>
      <c r="H10" s="183" t="s">
        <v>234</v>
      </c>
      <c r="I10" s="184"/>
      <c r="J10" s="180" t="s">
        <v>233</v>
      </c>
      <c r="K10" s="170">
        <v>677</v>
      </c>
      <c r="L10" s="170">
        <v>1144</v>
      </c>
      <c r="M10" s="171">
        <v>1821</v>
      </c>
      <c r="N10" s="181">
        <v>2.9126679462571976E-2</v>
      </c>
      <c r="O10" s="182">
        <f t="shared" si="3"/>
        <v>168.98079763663222</v>
      </c>
      <c r="P10" s="183" t="s">
        <v>234</v>
      </c>
      <c r="R10" s="180" t="s">
        <v>233</v>
      </c>
      <c r="S10" s="170">
        <v>727</v>
      </c>
      <c r="T10" s="170">
        <v>960</v>
      </c>
      <c r="U10" s="171">
        <v>1687</v>
      </c>
      <c r="V10" s="181">
        <v>2.8826766002528963E-2</v>
      </c>
      <c r="W10" s="182">
        <v>132.04951856946354</v>
      </c>
      <c r="X10" s="183" t="s">
        <v>234</v>
      </c>
      <c r="Z10" s="180" t="s">
        <v>233</v>
      </c>
      <c r="AA10" s="170">
        <v>720</v>
      </c>
      <c r="AB10" s="170">
        <v>767</v>
      </c>
      <c r="AC10" s="171">
        <v>1487</v>
      </c>
      <c r="AD10" s="181">
        <v>2.6834858246259904E-2</v>
      </c>
      <c r="AE10" s="182">
        <v>106.52777777777777</v>
      </c>
      <c r="AF10" s="183" t="s">
        <v>234</v>
      </c>
      <c r="AH10" s="180" t="s">
        <v>233</v>
      </c>
      <c r="AI10" s="170">
        <v>575</v>
      </c>
      <c r="AJ10" s="170">
        <v>713</v>
      </c>
      <c r="AK10" s="171">
        <v>1288</v>
      </c>
      <c r="AL10" s="181">
        <v>2.4617737003058103E-2</v>
      </c>
      <c r="AM10" s="182">
        <v>124</v>
      </c>
      <c r="AN10" s="183" t="s">
        <v>234</v>
      </c>
    </row>
    <row r="11" spans="2:40" ht="30" customHeight="1">
      <c r="B11" s="180" t="s">
        <v>235</v>
      </c>
      <c r="C11" s="170">
        <v>3105</v>
      </c>
      <c r="D11" s="170">
        <v>3019</v>
      </c>
      <c r="E11" s="171">
        <f t="shared" si="1"/>
        <v>6124</v>
      </c>
      <c r="F11" s="181">
        <f t="shared" si="0"/>
        <v>8.8700916846511491E-2</v>
      </c>
      <c r="G11" s="182">
        <f t="shared" si="2"/>
        <v>97.230273752012891</v>
      </c>
      <c r="H11" s="185" t="s">
        <v>236</v>
      </c>
      <c r="J11" s="180" t="s">
        <v>235</v>
      </c>
      <c r="K11" s="170">
        <v>2569</v>
      </c>
      <c r="L11" s="170">
        <v>2336</v>
      </c>
      <c r="M11" s="171">
        <v>4905</v>
      </c>
      <c r="N11" s="181">
        <v>7.8454894433781189E-2</v>
      </c>
      <c r="O11" s="182">
        <f t="shared" si="3"/>
        <v>90.930323082911642</v>
      </c>
      <c r="P11" s="185" t="s">
        <v>236</v>
      </c>
      <c r="R11" s="180" t="s">
        <v>235</v>
      </c>
      <c r="S11" s="170">
        <v>2827</v>
      </c>
      <c r="T11" s="170">
        <v>2327</v>
      </c>
      <c r="U11" s="171">
        <v>5154</v>
      </c>
      <c r="V11" s="181">
        <v>8.8069443969789135E-2</v>
      </c>
      <c r="W11" s="182">
        <v>82.313406437920051</v>
      </c>
      <c r="X11" s="185" t="s">
        <v>236</v>
      </c>
      <c r="Z11" s="180" t="s">
        <v>235</v>
      </c>
      <c r="AA11" s="170">
        <v>2392</v>
      </c>
      <c r="AB11" s="170">
        <v>1792</v>
      </c>
      <c r="AC11" s="171">
        <v>4184</v>
      </c>
      <c r="AD11" s="181">
        <v>7.550574774872322E-2</v>
      </c>
      <c r="AE11" s="182">
        <v>74.916387959866213</v>
      </c>
      <c r="AF11" s="185" t="s">
        <v>236</v>
      </c>
      <c r="AH11" s="180" t="s">
        <v>235</v>
      </c>
      <c r="AI11" s="170">
        <v>1738</v>
      </c>
      <c r="AJ11" s="170">
        <v>1477</v>
      </c>
      <c r="AK11" s="171">
        <v>3215</v>
      </c>
      <c r="AL11" s="181">
        <v>6.1448776758409783E-2</v>
      </c>
      <c r="AM11" s="182">
        <v>84.982738780207129</v>
      </c>
      <c r="AN11" s="185" t="s">
        <v>236</v>
      </c>
    </row>
    <row r="12" spans="2:40" ht="30" customHeight="1">
      <c r="B12" s="180" t="s">
        <v>237</v>
      </c>
      <c r="C12" s="170">
        <v>9660</v>
      </c>
      <c r="D12" s="170">
        <v>7357</v>
      </c>
      <c r="E12" s="171">
        <f t="shared" si="1"/>
        <v>17017</v>
      </c>
      <c r="F12" s="181">
        <f t="shared" si="0"/>
        <v>0.24647673121768224</v>
      </c>
      <c r="G12" s="182">
        <f t="shared" si="2"/>
        <v>76.159420289855078</v>
      </c>
      <c r="H12" s="183" t="s">
        <v>238</v>
      </c>
      <c r="I12" s="184"/>
      <c r="J12" s="180" t="s">
        <v>237</v>
      </c>
      <c r="K12" s="170">
        <v>9042</v>
      </c>
      <c r="L12" s="170">
        <v>6868</v>
      </c>
      <c r="M12" s="171">
        <v>15910</v>
      </c>
      <c r="N12" s="181">
        <v>0.25447856685860526</v>
      </c>
      <c r="O12" s="182">
        <f t="shared" si="3"/>
        <v>75.956646759566468</v>
      </c>
      <c r="P12" s="183" t="s">
        <v>238</v>
      </c>
      <c r="R12" s="180" t="s">
        <v>237</v>
      </c>
      <c r="S12" s="170">
        <v>9054</v>
      </c>
      <c r="T12" s="170">
        <v>5285</v>
      </c>
      <c r="U12" s="171">
        <v>14339</v>
      </c>
      <c r="V12" s="181">
        <v>0.24501896722600047</v>
      </c>
      <c r="W12" s="182">
        <v>58.371990280538988</v>
      </c>
      <c r="X12" s="183" t="s">
        <v>238</v>
      </c>
      <c r="Z12" s="180" t="s">
        <v>237</v>
      </c>
      <c r="AA12" s="170">
        <v>9312</v>
      </c>
      <c r="AB12" s="170">
        <v>4276</v>
      </c>
      <c r="AC12" s="171">
        <v>13588</v>
      </c>
      <c r="AD12" s="181">
        <v>0.2452132171151174</v>
      </c>
      <c r="AE12" s="182">
        <v>45.919243986254294</v>
      </c>
      <c r="AF12" s="183" t="s">
        <v>238</v>
      </c>
      <c r="AH12" s="180" t="s">
        <v>237</v>
      </c>
      <c r="AI12" s="170">
        <v>7556</v>
      </c>
      <c r="AJ12" s="170">
        <v>5283</v>
      </c>
      <c r="AK12" s="171">
        <v>12839</v>
      </c>
      <c r="AL12" s="181">
        <v>0.24539373088685015</v>
      </c>
      <c r="AM12" s="182">
        <v>69.917946003176283</v>
      </c>
      <c r="AN12" s="183" t="s">
        <v>238</v>
      </c>
    </row>
    <row r="13" spans="2:40" ht="30" customHeight="1">
      <c r="B13" s="180" t="s">
        <v>239</v>
      </c>
      <c r="C13" s="170">
        <v>298</v>
      </c>
      <c r="D13" s="170">
        <v>225</v>
      </c>
      <c r="E13" s="171">
        <f t="shared" si="1"/>
        <v>523</v>
      </c>
      <c r="F13" s="181">
        <f t="shared" si="0"/>
        <v>7.575208933821932E-3</v>
      </c>
      <c r="G13" s="182">
        <f t="shared" si="2"/>
        <v>75.503355704697981</v>
      </c>
      <c r="H13" s="183" t="s">
        <v>240</v>
      </c>
      <c r="I13" s="184"/>
      <c r="J13" s="180" t="s">
        <v>239</v>
      </c>
      <c r="K13" s="170">
        <v>274</v>
      </c>
      <c r="L13" s="170">
        <v>154</v>
      </c>
      <c r="M13" s="171">
        <v>428</v>
      </c>
      <c r="N13" s="181">
        <v>6.8458093410108762E-3</v>
      </c>
      <c r="O13" s="182">
        <f t="shared" si="3"/>
        <v>56.20437956204379</v>
      </c>
      <c r="P13" s="183" t="s">
        <v>240</v>
      </c>
      <c r="R13" s="180" t="s">
        <v>239</v>
      </c>
      <c r="S13" s="170">
        <v>285</v>
      </c>
      <c r="T13" s="170">
        <v>210</v>
      </c>
      <c r="U13" s="171">
        <v>495</v>
      </c>
      <c r="V13" s="181">
        <v>8.4583575407539049E-3</v>
      </c>
      <c r="W13" s="182">
        <v>73.68421052631578</v>
      </c>
      <c r="X13" s="183" t="s">
        <v>240</v>
      </c>
      <c r="Z13" s="180" t="s">
        <v>239</v>
      </c>
      <c r="AA13" s="170">
        <v>164</v>
      </c>
      <c r="AB13" s="170">
        <v>164</v>
      </c>
      <c r="AC13" s="171">
        <v>328</v>
      </c>
      <c r="AD13" s="181">
        <v>5.919188638045224E-3</v>
      </c>
      <c r="AE13" s="182">
        <v>100</v>
      </c>
      <c r="AF13" s="183" t="s">
        <v>240</v>
      </c>
      <c r="AH13" s="180" t="s">
        <v>239</v>
      </c>
      <c r="AI13" s="170">
        <v>42</v>
      </c>
      <c r="AJ13" s="170">
        <v>121</v>
      </c>
      <c r="AK13" s="171">
        <v>163</v>
      </c>
      <c r="AL13" s="181">
        <v>3.1154434250764526E-3</v>
      </c>
      <c r="AM13" s="182">
        <v>288.09523809523807</v>
      </c>
      <c r="AN13" s="183" t="s">
        <v>240</v>
      </c>
    </row>
    <row r="14" spans="2:40" ht="30" customHeight="1">
      <c r="B14" s="180" t="s">
        <v>241</v>
      </c>
      <c r="C14" s="170">
        <v>1200</v>
      </c>
      <c r="D14" s="170">
        <v>3925</v>
      </c>
      <c r="E14" s="171">
        <f t="shared" si="1"/>
        <v>5125</v>
      </c>
      <c r="F14" s="181">
        <f t="shared" si="0"/>
        <v>7.4231253892614535E-2</v>
      </c>
      <c r="G14" s="182">
        <f t="shared" si="2"/>
        <v>327.08333333333337</v>
      </c>
      <c r="H14" s="183" t="s">
        <v>242</v>
      </c>
      <c r="I14" s="184"/>
      <c r="J14" s="180" t="s">
        <v>241</v>
      </c>
      <c r="K14" s="170">
        <v>1065</v>
      </c>
      <c r="L14" s="170">
        <v>3341</v>
      </c>
      <c r="M14" s="171">
        <v>4406</v>
      </c>
      <c r="N14" s="181">
        <v>7.0473448496481128E-2</v>
      </c>
      <c r="O14" s="182">
        <f t="shared" si="3"/>
        <v>313.70892018779341</v>
      </c>
      <c r="P14" s="183" t="s">
        <v>242</v>
      </c>
      <c r="R14" s="180" t="s">
        <v>241</v>
      </c>
      <c r="S14" s="170">
        <v>1183</v>
      </c>
      <c r="T14" s="170">
        <v>3097</v>
      </c>
      <c r="U14" s="171">
        <v>4280</v>
      </c>
      <c r="V14" s="181">
        <v>7.3134889443286291E-2</v>
      </c>
      <c r="W14" s="182">
        <v>261.79205409974639</v>
      </c>
      <c r="X14" s="183" t="s">
        <v>242</v>
      </c>
      <c r="Z14" s="180" t="s">
        <v>241</v>
      </c>
      <c r="AA14" s="170">
        <v>1265</v>
      </c>
      <c r="AB14" s="170">
        <v>2825</v>
      </c>
      <c r="AC14" s="171">
        <v>4090</v>
      </c>
      <c r="AD14" s="181">
        <v>7.380939490733221E-2</v>
      </c>
      <c r="AE14" s="182">
        <v>223.32015810276681</v>
      </c>
      <c r="AF14" s="183" t="s">
        <v>242</v>
      </c>
      <c r="AH14" s="180" t="s">
        <v>241</v>
      </c>
      <c r="AI14" s="170">
        <v>1192</v>
      </c>
      <c r="AJ14" s="170">
        <v>2710</v>
      </c>
      <c r="AK14" s="171">
        <v>3902</v>
      </c>
      <c r="AL14" s="181">
        <v>7.457951070336391E-2</v>
      </c>
      <c r="AM14" s="182">
        <v>227.34899328859061</v>
      </c>
      <c r="AN14" s="183" t="s">
        <v>242</v>
      </c>
    </row>
    <row r="15" spans="2:40" ht="30" customHeight="1">
      <c r="B15" s="180" t="s">
        <v>243</v>
      </c>
      <c r="C15" s="170">
        <v>509</v>
      </c>
      <c r="D15" s="170">
        <v>729</v>
      </c>
      <c r="E15" s="171">
        <f t="shared" si="1"/>
        <v>1238</v>
      </c>
      <c r="F15" s="181">
        <f t="shared" si="0"/>
        <v>1.7931374111035472E-2</v>
      </c>
      <c r="G15" s="182">
        <f>D15/C15*100</f>
        <v>143.22200392927309</v>
      </c>
      <c r="H15" s="185" t="s">
        <v>244</v>
      </c>
      <c r="I15" s="184"/>
      <c r="J15" s="180" t="s">
        <v>243</v>
      </c>
      <c r="K15" s="170">
        <v>361</v>
      </c>
      <c r="L15" s="170">
        <v>464</v>
      </c>
      <c r="M15" s="171">
        <v>825</v>
      </c>
      <c r="N15" s="181">
        <v>1.3195777351247601E-2</v>
      </c>
      <c r="O15" s="182">
        <f t="shared" si="3"/>
        <v>128.53185595567865</v>
      </c>
      <c r="P15" s="185" t="s">
        <v>244</v>
      </c>
      <c r="R15" s="180" t="s">
        <v>243</v>
      </c>
      <c r="S15" s="170">
        <v>595</v>
      </c>
      <c r="T15" s="170">
        <v>710</v>
      </c>
      <c r="U15" s="171">
        <v>1305</v>
      </c>
      <c r="V15" s="181">
        <v>2.2299306243805748E-2</v>
      </c>
      <c r="W15" s="182">
        <v>119.32773109243698</v>
      </c>
      <c r="X15" s="185" t="s">
        <v>244</v>
      </c>
      <c r="Z15" s="180" t="s">
        <v>243</v>
      </c>
      <c r="AA15" s="170">
        <v>374</v>
      </c>
      <c r="AB15" s="170">
        <v>416</v>
      </c>
      <c r="AC15" s="171">
        <v>790</v>
      </c>
      <c r="AD15" s="181">
        <v>1.4256582390413802E-2</v>
      </c>
      <c r="AE15" s="182">
        <v>111.22994652406418</v>
      </c>
      <c r="AF15" s="185" t="s">
        <v>244</v>
      </c>
      <c r="AH15" s="180" t="s">
        <v>243</v>
      </c>
      <c r="AI15" s="170">
        <v>148</v>
      </c>
      <c r="AJ15" s="170">
        <v>129</v>
      </c>
      <c r="AK15" s="171">
        <v>277</v>
      </c>
      <c r="AL15" s="181">
        <v>5.2943425076452597E-3</v>
      </c>
      <c r="AM15" s="182">
        <v>87.162162162162161</v>
      </c>
      <c r="AN15" s="185" t="s">
        <v>244</v>
      </c>
    </row>
    <row r="16" spans="2:40" ht="25" customHeight="1" thickBot="1">
      <c r="B16" s="173" t="s">
        <v>128</v>
      </c>
      <c r="C16" s="174">
        <f>SUM(C6:C15)</f>
        <v>32678</v>
      </c>
      <c r="D16" s="174">
        <f>SUM(D6:D15)</f>
        <v>36363</v>
      </c>
      <c r="E16" s="174">
        <f t="shared" ref="E16:F16" si="4">SUM(E6:E15)</f>
        <v>69041</v>
      </c>
      <c r="F16" s="125">
        <f t="shared" si="4"/>
        <v>0.99999999999999989</v>
      </c>
      <c r="G16" s="174">
        <f>D16/C16*100</f>
        <v>111.27669992043576</v>
      </c>
      <c r="H16" s="175" t="s">
        <v>140</v>
      </c>
      <c r="I16" s="184"/>
      <c r="J16" s="173" t="s">
        <v>128</v>
      </c>
      <c r="K16" s="174">
        <v>30324</v>
      </c>
      <c r="L16" s="174">
        <v>32196</v>
      </c>
      <c r="M16" s="174">
        <v>62520</v>
      </c>
      <c r="N16" s="204">
        <v>1</v>
      </c>
      <c r="O16" s="174">
        <f>(L16/K16)*100</f>
        <v>106.17332805698456</v>
      </c>
      <c r="P16" s="175" t="s">
        <v>140</v>
      </c>
      <c r="R16" s="173" t="s">
        <v>128</v>
      </c>
      <c r="S16" s="174">
        <v>30894</v>
      </c>
      <c r="T16" s="174">
        <v>27628</v>
      </c>
      <c r="U16" s="174">
        <v>58522</v>
      </c>
      <c r="V16" s="209">
        <v>1</v>
      </c>
      <c r="W16" s="174">
        <v>89.42836796789021</v>
      </c>
      <c r="X16" s="175" t="s">
        <v>140</v>
      </c>
      <c r="Z16" s="173" t="s">
        <v>128</v>
      </c>
      <c r="AA16" s="174">
        <v>31317</v>
      </c>
      <c r="AB16" s="174">
        <v>24096</v>
      </c>
      <c r="AC16" s="174">
        <v>55413</v>
      </c>
      <c r="AD16" s="209">
        <v>1</v>
      </c>
      <c r="AE16" s="174">
        <v>76.942235846345426</v>
      </c>
      <c r="AF16" s="175" t="s">
        <v>140</v>
      </c>
      <c r="AH16" s="173" t="s">
        <v>128</v>
      </c>
      <c r="AI16" s="174">
        <v>27620</v>
      </c>
      <c r="AJ16" s="174">
        <v>24700</v>
      </c>
      <c r="AK16" s="174">
        <v>52320</v>
      </c>
      <c r="AL16" s="209">
        <v>1</v>
      </c>
      <c r="AM16" s="174">
        <v>89.427950760318609</v>
      </c>
      <c r="AN16" s="175" t="s">
        <v>140</v>
      </c>
    </row>
    <row r="17" spans="2:40" ht="25" customHeight="1">
      <c r="B17" s="361" t="s">
        <v>216</v>
      </c>
      <c r="C17" s="361"/>
      <c r="D17" s="176"/>
      <c r="E17" s="176"/>
      <c r="F17" s="176"/>
      <c r="G17" s="176"/>
      <c r="H17" s="177" t="s">
        <v>155</v>
      </c>
      <c r="J17" s="458" t="s">
        <v>216</v>
      </c>
      <c r="K17" s="458"/>
      <c r="L17" s="176"/>
      <c r="M17" s="176"/>
      <c r="N17" s="176"/>
      <c r="O17" s="176"/>
      <c r="P17" s="177" t="s">
        <v>155</v>
      </c>
      <c r="R17" s="458" t="s">
        <v>216</v>
      </c>
      <c r="S17" s="458"/>
      <c r="T17" s="176"/>
      <c r="U17" s="176"/>
      <c r="V17" s="176"/>
      <c r="W17" s="176"/>
      <c r="X17" s="177" t="s">
        <v>155</v>
      </c>
      <c r="Z17" s="458" t="s">
        <v>216</v>
      </c>
      <c r="AA17" s="458"/>
      <c r="AB17" s="176"/>
      <c r="AC17" s="176"/>
      <c r="AD17" s="176"/>
      <c r="AE17" s="176"/>
      <c r="AF17" s="177" t="s">
        <v>155</v>
      </c>
      <c r="AH17" s="361" t="s">
        <v>216</v>
      </c>
      <c r="AI17" s="361"/>
      <c r="AJ17" s="176"/>
      <c r="AK17" s="176"/>
      <c r="AL17" s="176"/>
      <c r="AM17" s="176"/>
      <c r="AN17" s="177" t="s">
        <v>155</v>
      </c>
    </row>
    <row r="18" spans="2:40">
      <c r="B18" s="30"/>
      <c r="C18" s="30"/>
      <c r="D18" s="30"/>
      <c r="E18" s="30"/>
      <c r="F18" s="30"/>
      <c r="G18" s="30"/>
      <c r="H18" s="30"/>
    </row>
    <row r="25" spans="2:40" s="20" customFormat="1" ht="14">
      <c r="B25" s="7"/>
      <c r="C25" s="7"/>
      <c r="D25" s="7"/>
      <c r="E25" s="7"/>
      <c r="F25" s="7"/>
      <c r="G25" s="7"/>
      <c r="H25" s="7"/>
    </row>
  </sheetData>
  <mergeCells count="34">
    <mergeCell ref="AN4:AN5"/>
    <mergeCell ref="AH3:AN3"/>
    <mergeCell ref="AH2:AN2"/>
    <mergeCell ref="AI4:AJ4"/>
    <mergeCell ref="U4:V4"/>
    <mergeCell ref="X4:X5"/>
    <mergeCell ref="C4:D4"/>
    <mergeCell ref="B4:B5"/>
    <mergeCell ref="AK4:AL4"/>
    <mergeCell ref="AH4:AH5"/>
    <mergeCell ref="Z2:AF2"/>
    <mergeCell ref="J2:P2"/>
    <mergeCell ref="B2:H2"/>
    <mergeCell ref="R2:X2"/>
    <mergeCell ref="R3:X3"/>
    <mergeCell ref="Z17:AA17"/>
    <mergeCell ref="Z3:AF3"/>
    <mergeCell ref="Z4:Z5"/>
    <mergeCell ref="AA4:AB4"/>
    <mergeCell ref="AC4:AD4"/>
    <mergeCell ref="AF4:AF5"/>
    <mergeCell ref="J17:K17"/>
    <mergeCell ref="B3:H3"/>
    <mergeCell ref="R17:S17"/>
    <mergeCell ref="J3:P3"/>
    <mergeCell ref="J4:J5"/>
    <mergeCell ref="K4:L4"/>
    <mergeCell ref="M4:N4"/>
    <mergeCell ref="P4:P5"/>
    <mergeCell ref="H4:H5"/>
    <mergeCell ref="G4:G5"/>
    <mergeCell ref="E4:F4"/>
    <mergeCell ref="R4:R5"/>
    <mergeCell ref="S4:T4"/>
  </mergeCells>
  <pageMargins left="0.7" right="0.7" top="0.75" bottom="0.75" header="0.3" footer="0.3"/>
  <pageSetup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79FF6C-27CA-4678-B4D6-219F1EFA3049}">
  <ds:schemaRefs>
    <ds:schemaRef ds:uri="http://schemas.microsoft.com/sharepoint/v3/contenttype/forms"/>
  </ds:schemaRefs>
</ds:datastoreItem>
</file>

<file path=customXml/itemProps2.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CBB16D-CCF5-44BA-8DAD-7802DB8E171D}">
  <ds:schemaRefs>
    <ds:schemaRef ds:uri="http://www.w3.org/XML/1998/namespace"/>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0983a61d-7d14-4311-9cef-3ce0c2f5251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14</vt:i4>
      </vt:variant>
    </vt:vector>
  </HeadingPairs>
  <TitlesOfParts>
    <vt:vector size="32" baseType="lpstr">
      <vt:lpstr>Index الفهرس</vt:lpstr>
      <vt:lpstr>Metadata البيانات الوصفية</vt:lpstr>
      <vt:lpstr>General - Students</vt:lpstr>
      <vt:lpstr>General - Ratio</vt:lpstr>
      <vt:lpstr>General - Teachers</vt:lpstr>
      <vt:lpstr>General - Indicators</vt:lpstr>
      <vt:lpstr>Higher - Students</vt:lpstr>
      <vt:lpstr>Higher - Education Level</vt:lpstr>
      <vt:lpstr>Higher - Graduates</vt:lpstr>
      <vt:lpstr>Higher - Academic Staff</vt:lpstr>
      <vt:lpstr>Higher - Indicators</vt:lpstr>
      <vt:lpstr>Educational Status Indicators</vt:lpstr>
      <vt:lpstr>POD - Students</vt:lpstr>
      <vt:lpstr>POD - Sector</vt:lpstr>
      <vt:lpstr>POD - Type</vt:lpstr>
      <vt:lpstr>POD - Age Group</vt:lpstr>
      <vt:lpstr>POD - Federal </vt:lpstr>
      <vt:lpstr>POD - Staff</vt:lpstr>
      <vt:lpstr>'Educational Status Indicators'!Print_Area</vt:lpstr>
      <vt:lpstr>'General - Indicators'!Print_Area</vt:lpstr>
      <vt:lpstr>'General - Ratio'!Print_Area</vt:lpstr>
      <vt:lpstr>'General - Students'!Print_Area</vt:lpstr>
      <vt:lpstr>'General - Teachers'!Print_Area</vt:lpstr>
      <vt:lpstr>'Higher - Academic Staff'!Print_Area</vt:lpstr>
      <vt:lpstr>'Higher - Education Level'!Print_Area</vt:lpstr>
      <vt:lpstr>'Higher - Graduates'!Print_Area</vt:lpstr>
      <vt:lpstr>'Higher - Indicators'!Print_Area</vt:lpstr>
      <vt:lpstr>'Higher - Students'!Print_Area</vt:lpstr>
      <vt:lpstr>'POD - Age Group'!Print_Area</vt:lpstr>
      <vt:lpstr>'POD - Federal '!Print_Area</vt:lpstr>
      <vt:lpstr>'POD - Students'!Print_Area</vt:lpstr>
      <vt:lpstr>'POD - Type'!Print_Area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Maryam Sultan AlOlama</cp:lastModifiedBy>
  <cp:revision/>
  <dcterms:created xsi:type="dcterms:W3CDTF">2021-08-11T05:28:50Z</dcterms:created>
  <dcterms:modified xsi:type="dcterms:W3CDTF">2026-06-16T10:01:40Z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