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yam.alsuwaidi\Desktop\"/>
    </mc:Choice>
  </mc:AlternateContent>
  <xr:revisionPtr revIDLastSave="0" documentId="13_ncr:1_{E0D4E1B1-C2CE-4950-838B-5AE4C6639EE3}" xr6:coauthVersionLast="47" xr6:coauthVersionMax="47" xr10:uidLastSave="{00000000-0000-0000-0000-000000000000}"/>
  <bookViews>
    <workbookView xWindow="28680" yWindow="-1800" windowWidth="29040" windowHeight="15720" tabRatio="940" xr2:uid="{00000000-000D-0000-FFFF-FFFF00000000}"/>
  </bookViews>
  <sheets>
    <sheet name="Index الفهرس" sheetId="3" r:id="rId1"/>
    <sheet name="Metadata البيانات الوصفية" sheetId="4" r:id="rId2"/>
    <sheet name="Population" sheetId="89" r:id="rId3"/>
    <sheet name="Marriage - Nationality 1" sheetId="90" r:id="rId4"/>
    <sheet name="Marriage - Nationality2" sheetId="91" r:id="rId5"/>
    <sheet name="Marriage - Mixed and Un" sheetId="92" r:id="rId6"/>
    <sheet name="Marriage - Months" sheetId="93" r:id="rId7"/>
    <sheet name="Marriage - Hus. Nationality" sheetId="94" r:id="rId8"/>
    <sheet name="Marriage - Wife Nationality" sheetId="95" r:id="rId9"/>
    <sheet name="Marriage - Age Group" sheetId="96" r:id="rId10"/>
    <sheet name="Emirati Marriage - Age Group" sheetId="97" r:id="rId11"/>
    <sheet name="Marriage - Average and Median" sheetId="98" r:id="rId12"/>
    <sheet name="Marriage - Age Gap" sheetId="99" r:id="rId13"/>
    <sheet name="Marriage - Countries" sheetId="100" r:id="rId14"/>
    <sheet name="Marriage - Status" sheetId="101" r:id="rId15"/>
    <sheet name="Emirati Marriage - Status" sheetId="102" r:id="rId16"/>
    <sheet name="Marriage - Education" sheetId="103" r:id="rId17"/>
    <sheet name="Marriage - Wife's Education" sheetId="104" r:id="rId18"/>
    <sheet name="Marriage - Husband's Employment" sheetId="105" r:id="rId19"/>
    <sheet name="Marriage - Wife's Employment" sheetId="106" r:id="rId20"/>
    <sheet name="Marriage - Spouse Relationship" sheetId="107" r:id="rId21"/>
    <sheet name="Divorce Cases" sheetId="108" r:id="rId22"/>
    <sheet name="Divorce - Nationality" sheetId="109" r:id="rId23"/>
    <sheet name="Divorce - Mixed and Un-mixed " sheetId="110" r:id="rId24"/>
    <sheet name="Divorce - Month" sheetId="111" r:id="rId25"/>
    <sheet name="Divorce - Age Group" sheetId="112" r:id="rId26"/>
    <sheet name="Divorce - Wife Age Group" sheetId="113" r:id="rId27"/>
    <sheet name="Divorce - Age Group of Spouse" sheetId="114" r:id="rId28"/>
    <sheet name="Emirati - Age Group of Spouse" sheetId="115" r:id="rId29"/>
    <sheet name="Divorce - Average and Median" sheetId="116" r:id="rId30"/>
    <sheet name="Divorce - Age Gap" sheetId="117" r:id="rId31"/>
    <sheet name="Divorce - Countries" sheetId="118" r:id="rId32"/>
    <sheet name="Divorce - Education" sheetId="119" r:id="rId33"/>
    <sheet name="Births - Nationality" sheetId="120" r:id="rId34"/>
    <sheet name="Births - Emirate" sheetId="121" r:id="rId35"/>
    <sheet name="Births - Month" sheetId="122" r:id="rId36"/>
    <sheet name="Births - Parents Nationality" sheetId="123" r:id="rId37"/>
    <sheet name="Births - Age" sheetId="124" r:id="rId38"/>
    <sheet name="Deaths - Nationality" sheetId="126" r:id="rId39"/>
    <sheet name="Deaths - Emirate" sheetId="127" r:id="rId40"/>
    <sheet name="Deaths - Age Group" sheetId="128" r:id="rId41"/>
    <sheet name="Neonatal Mortality" sheetId="129" r:id="rId42"/>
    <sheet name="Infant Mortality" sheetId="130" r:id="rId43"/>
    <sheet name="Child Mortality" sheetId="131" r:id="rId44"/>
    <sheet name="Deaths - Indicators" sheetId="132" r:id="rId45"/>
    <sheet name="Unpaid Household Duties" sheetId="133" r:id="rId46"/>
    <sheet name="Volunteering" sheetId="134" r:id="rId47"/>
    <sheet name="18" sheetId="40" state="hidden" r:id="rId48"/>
  </sheets>
  <externalReferences>
    <externalReference r:id="rId49"/>
  </externalReferences>
  <definedNames>
    <definedName name="_xlnm._FilterDatabase" localSheetId="31" hidden="1">'Divorce - Countries'!$B$2:$M$3</definedName>
    <definedName name="AR1\">#REF!</definedName>
    <definedName name="_xlnm.Print_Area" localSheetId="37">'Births - Age'!$B$1:$L$16</definedName>
    <definedName name="_xlnm.Print_Area" localSheetId="34">'Births - Emirate'!$B$1:$L$14</definedName>
    <definedName name="_xlnm.Print_Area" localSheetId="35">'Births - Month'!$B$1:$L$19</definedName>
    <definedName name="_xlnm.Print_Area" localSheetId="33">'Births - Nationality'!$B$1:$K$55</definedName>
    <definedName name="_xlnm.Print_Area" localSheetId="36">'Births - Parents Nationality'!$B$1:$K$9</definedName>
    <definedName name="_xlnm.Print_Area" localSheetId="43">'Child Mortality'!$B$1:$N$8</definedName>
    <definedName name="_xlnm.Print_Area" localSheetId="40">'Deaths - Age Group'!$B$1:$O$27</definedName>
    <definedName name="_xlnm.Print_Area" localSheetId="39">'Deaths - Emirate'!$C$1:$Q$3</definedName>
    <definedName name="_xlnm.Print_Area" localSheetId="44">'Deaths - Indicators'!$B$1:$L$9</definedName>
    <definedName name="_xlnm.Print_Area" localSheetId="38">'Deaths - Nationality'!$B$1:$R$46</definedName>
    <definedName name="_xlnm.Print_Area" localSheetId="30">'Divorce - Age Gap'!$B$1:$K$19</definedName>
    <definedName name="_xlnm.Print_Area" localSheetId="31">'Divorce - Countries'!$B$1:$M$17</definedName>
    <definedName name="_xlnm.Print_Area" localSheetId="32">'Divorce - Education'!$A$1:$N$18</definedName>
    <definedName name="_xlnm.Print_Area" localSheetId="23">'Divorce - Mixed and Un-mixed '!$B$1:$I$12</definedName>
    <definedName name="_xlnm.Print_Area" localSheetId="24">'Divorce - Month'!$B$1:$I$22</definedName>
    <definedName name="_xlnm.Print_Area" localSheetId="26">'Divorce - Wife Age Group'!$B$1:$I$19</definedName>
    <definedName name="_xlnm.Print_Area" localSheetId="42">'Infant Mortality'!$B$1:$N$8</definedName>
    <definedName name="_xlnm.Print_Area" localSheetId="41">'Neonatal Mortality'!$C$1:$P$10</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34" l="1"/>
  <c r="E10" i="134"/>
  <c r="E9" i="134"/>
  <c r="E8" i="134"/>
  <c r="E7" i="134"/>
  <c r="E6" i="134"/>
  <c r="AS12" i="132"/>
  <c r="AR12" i="132"/>
  <c r="AP12" i="132"/>
  <c r="AO12" i="132"/>
  <c r="AS11" i="132"/>
  <c r="AR11" i="132"/>
  <c r="AP11" i="132"/>
  <c r="AO11" i="132"/>
  <c r="AS10" i="132"/>
  <c r="AR10" i="132"/>
  <c r="AP10" i="132"/>
  <c r="AO10" i="132"/>
  <c r="AW9" i="132"/>
  <c r="AV9" i="132"/>
  <c r="AU9" i="132"/>
  <c r="AW8" i="132"/>
  <c r="AV8" i="132"/>
  <c r="AU8" i="132"/>
  <c r="AW7" i="132"/>
  <c r="AV7" i="132"/>
  <c r="AU7" i="132"/>
  <c r="AV6" i="132"/>
  <c r="AV12" i="132" s="1"/>
  <c r="AU6" i="132"/>
  <c r="AT6" i="132"/>
  <c r="AQ6" i="132"/>
  <c r="AQ11" i="132" s="1"/>
  <c r="BL13" i="131"/>
  <c r="BK13" i="131"/>
  <c r="BI13" i="131"/>
  <c r="BH13" i="131"/>
  <c r="BO12" i="131"/>
  <c r="BN12" i="131"/>
  <c r="BM12" i="131"/>
  <c r="BJ12" i="131"/>
  <c r="BP12" i="131" s="1"/>
  <c r="BO11" i="131"/>
  <c r="BN11" i="131"/>
  <c r="BM11" i="131"/>
  <c r="BJ11" i="131"/>
  <c r="BP11" i="131" s="1"/>
  <c r="BO10" i="131"/>
  <c r="BN10" i="131"/>
  <c r="BM10" i="131"/>
  <c r="BJ10" i="131"/>
  <c r="BP10" i="131" s="1"/>
  <c r="BO9" i="131"/>
  <c r="BN9" i="131"/>
  <c r="BM9" i="131"/>
  <c r="BJ9" i="131"/>
  <c r="BO8" i="131"/>
  <c r="BN8" i="131"/>
  <c r="BM8" i="131"/>
  <c r="BJ8" i="131"/>
  <c r="BP8" i="131" s="1"/>
  <c r="BO7" i="131"/>
  <c r="BN7" i="131"/>
  <c r="BM7" i="131"/>
  <c r="BJ7" i="131"/>
  <c r="BO6" i="131"/>
  <c r="BO13" i="131" s="1"/>
  <c r="BN6" i="131"/>
  <c r="BN13" i="131" s="1"/>
  <c r="BM6" i="131"/>
  <c r="BJ6" i="131"/>
  <c r="BP6" i="131" s="1"/>
  <c r="BL13" i="130"/>
  <c r="BK13" i="130"/>
  <c r="BI13" i="130"/>
  <c r="BH13" i="130"/>
  <c r="BO12" i="130"/>
  <c r="BN12" i="130"/>
  <c r="BM12" i="130"/>
  <c r="BJ12" i="130"/>
  <c r="BP12" i="130" s="1"/>
  <c r="BO11" i="130"/>
  <c r="BN11" i="130"/>
  <c r="BM11" i="130"/>
  <c r="BJ11" i="130"/>
  <c r="BP11" i="130" s="1"/>
  <c r="BO10" i="130"/>
  <c r="BN10" i="130"/>
  <c r="BM10" i="130"/>
  <c r="BJ10" i="130"/>
  <c r="BP10" i="130" s="1"/>
  <c r="BO9" i="130"/>
  <c r="BN9" i="130"/>
  <c r="BM9" i="130"/>
  <c r="BJ9" i="130"/>
  <c r="BP9" i="130" s="1"/>
  <c r="BO8" i="130"/>
  <c r="BN8" i="130"/>
  <c r="BM8" i="130"/>
  <c r="BJ8" i="130"/>
  <c r="BP8" i="130" s="1"/>
  <c r="BO7" i="130"/>
  <c r="BN7" i="130"/>
  <c r="BM7" i="130"/>
  <c r="BJ7" i="130"/>
  <c r="BP7" i="130" s="1"/>
  <c r="BO6" i="130"/>
  <c r="BN6" i="130"/>
  <c r="BN13" i="130" s="1"/>
  <c r="BM6" i="130"/>
  <c r="BJ6" i="130"/>
  <c r="BL13" i="129"/>
  <c r="BK13" i="129"/>
  <c r="BI13" i="129"/>
  <c r="BH13" i="129"/>
  <c r="BO12" i="129"/>
  <c r="BN12" i="129"/>
  <c r="BM12" i="129"/>
  <c r="BJ12" i="129"/>
  <c r="BP12" i="129" s="1"/>
  <c r="BO11" i="129"/>
  <c r="BN11" i="129"/>
  <c r="BM11" i="129"/>
  <c r="BJ11" i="129"/>
  <c r="BP11" i="129" s="1"/>
  <c r="BO10" i="129"/>
  <c r="BN10" i="129"/>
  <c r="BM10" i="129"/>
  <c r="BJ10" i="129"/>
  <c r="BP10" i="129" s="1"/>
  <c r="BO9" i="129"/>
  <c r="BN9" i="129"/>
  <c r="BM9" i="129"/>
  <c r="BJ9" i="129"/>
  <c r="BO8" i="129"/>
  <c r="BN8" i="129"/>
  <c r="BM8" i="129"/>
  <c r="BJ8" i="129"/>
  <c r="BP8" i="129" s="1"/>
  <c r="BO7" i="129"/>
  <c r="BN7" i="129"/>
  <c r="BM7" i="129"/>
  <c r="BJ7" i="129"/>
  <c r="BP7" i="129" s="1"/>
  <c r="BO6" i="129"/>
  <c r="BO13" i="129" s="1"/>
  <c r="BN6" i="129"/>
  <c r="BN13" i="129" s="1"/>
  <c r="BM6" i="129"/>
  <c r="BJ6" i="129"/>
  <c r="BP6" i="129" s="1"/>
  <c r="BN25" i="128"/>
  <c r="BM25" i="128"/>
  <c r="BL25" i="128"/>
  <c r="BI25" i="128"/>
  <c r="BH25" i="128"/>
  <c r="BR24" i="128"/>
  <c r="BQ24" i="128"/>
  <c r="BP24" i="128"/>
  <c r="BO24" i="128"/>
  <c r="BK24" i="128"/>
  <c r="BR23" i="128"/>
  <c r="BQ23" i="128"/>
  <c r="BP23" i="128"/>
  <c r="BO23" i="128"/>
  <c r="BK23" i="128"/>
  <c r="BS23" i="128" s="1"/>
  <c r="BR22" i="128"/>
  <c r="BQ22" i="128"/>
  <c r="BP22" i="128"/>
  <c r="BO22" i="128"/>
  <c r="BK22" i="128"/>
  <c r="BS22" i="128" s="1"/>
  <c r="BR21" i="128"/>
  <c r="BQ21" i="128"/>
  <c r="BP21" i="128"/>
  <c r="BO21" i="128"/>
  <c r="BK21" i="128"/>
  <c r="BS21" i="128" s="1"/>
  <c r="BR20" i="128"/>
  <c r="BQ20" i="128"/>
  <c r="BP20" i="128"/>
  <c r="BO20" i="128"/>
  <c r="BK20" i="128"/>
  <c r="BS20" i="128" s="1"/>
  <c r="BR19" i="128"/>
  <c r="BQ19" i="128"/>
  <c r="BP19" i="128"/>
  <c r="BO19" i="128"/>
  <c r="BK19" i="128"/>
  <c r="BS19" i="128" s="1"/>
  <c r="BR18" i="128"/>
  <c r="BQ18" i="128"/>
  <c r="BP18" i="128"/>
  <c r="BO18" i="128"/>
  <c r="BK18" i="128"/>
  <c r="BS18" i="128" s="1"/>
  <c r="BR17" i="128"/>
  <c r="BQ17" i="128"/>
  <c r="BP17" i="128"/>
  <c r="BO17" i="128"/>
  <c r="BK17" i="128"/>
  <c r="BR16" i="128"/>
  <c r="BQ16" i="128"/>
  <c r="BP16" i="128"/>
  <c r="BO16" i="128"/>
  <c r="BK16" i="128"/>
  <c r="BS16" i="128" s="1"/>
  <c r="BR15" i="128"/>
  <c r="BQ15" i="128"/>
  <c r="BP15" i="128"/>
  <c r="BO15" i="128"/>
  <c r="BK15" i="128"/>
  <c r="BS15" i="128" s="1"/>
  <c r="BR14" i="128"/>
  <c r="BQ14" i="128"/>
  <c r="BP14" i="128"/>
  <c r="BO14" i="128"/>
  <c r="BK14" i="128"/>
  <c r="BS14" i="128" s="1"/>
  <c r="BR13" i="128"/>
  <c r="BQ13" i="128"/>
  <c r="BP13" i="128"/>
  <c r="BO13" i="128"/>
  <c r="BK13" i="128"/>
  <c r="BS13" i="128" s="1"/>
  <c r="BR12" i="128"/>
  <c r="BQ12" i="128"/>
  <c r="BP12" i="128"/>
  <c r="BO12" i="128"/>
  <c r="BK12" i="128"/>
  <c r="BS12" i="128" s="1"/>
  <c r="BR11" i="128"/>
  <c r="BQ11" i="128"/>
  <c r="BP11" i="128"/>
  <c r="BO11" i="128"/>
  <c r="BK11" i="128"/>
  <c r="BS11" i="128" s="1"/>
  <c r="BR10" i="128"/>
  <c r="BQ10" i="128"/>
  <c r="BP10" i="128"/>
  <c r="BO10" i="128"/>
  <c r="BK10" i="128"/>
  <c r="BR9" i="128"/>
  <c r="BQ9" i="128"/>
  <c r="BP9" i="128"/>
  <c r="BO9" i="128"/>
  <c r="BK9" i="128"/>
  <c r="BS9" i="128" s="1"/>
  <c r="BR8" i="128"/>
  <c r="BQ8" i="128"/>
  <c r="BP8" i="128"/>
  <c r="BO8" i="128"/>
  <c r="BK8" i="128"/>
  <c r="BS8" i="128" s="1"/>
  <c r="BR7" i="128"/>
  <c r="BQ7" i="128"/>
  <c r="BP7" i="128"/>
  <c r="BO7" i="128"/>
  <c r="BK7" i="128"/>
  <c r="BS7" i="128" s="1"/>
  <c r="BR6" i="128"/>
  <c r="BQ6" i="128"/>
  <c r="BP6" i="128"/>
  <c r="BP25" i="128" s="1"/>
  <c r="BO6" i="128"/>
  <c r="BO25" i="128" s="1"/>
  <c r="BK6" i="128"/>
  <c r="BS6" i="128" s="1"/>
  <c r="BN13" i="127"/>
  <c r="BM13" i="127"/>
  <c r="BL13" i="127"/>
  <c r="BJ13" i="127"/>
  <c r="BI13" i="127"/>
  <c r="BH13" i="127"/>
  <c r="BR12" i="127"/>
  <c r="BQ12" i="127"/>
  <c r="BP12" i="127"/>
  <c r="BO12" i="127"/>
  <c r="BK12" i="127"/>
  <c r="BS12" i="127" s="1"/>
  <c r="BR11" i="127"/>
  <c r="BQ11" i="127"/>
  <c r="BP11" i="127"/>
  <c r="BO11" i="127"/>
  <c r="BK11" i="127"/>
  <c r="BS11" i="127" s="1"/>
  <c r="BR10" i="127"/>
  <c r="BQ10" i="127"/>
  <c r="BP10" i="127"/>
  <c r="BO10" i="127"/>
  <c r="BK10" i="127"/>
  <c r="BS10" i="127" s="1"/>
  <c r="BR9" i="127"/>
  <c r="BQ9" i="127"/>
  <c r="BP9" i="127"/>
  <c r="BO9" i="127"/>
  <c r="BK9" i="127"/>
  <c r="BS9" i="127" s="1"/>
  <c r="BR8" i="127"/>
  <c r="BQ8" i="127"/>
  <c r="BP8" i="127"/>
  <c r="BO8" i="127"/>
  <c r="BK8" i="127"/>
  <c r="BS8" i="127" s="1"/>
  <c r="BR7" i="127"/>
  <c r="BQ7" i="127"/>
  <c r="BP7" i="127"/>
  <c r="BO7" i="127"/>
  <c r="BK7" i="127"/>
  <c r="BS7" i="127" s="1"/>
  <c r="BR6" i="127"/>
  <c r="BR13" i="127" s="1"/>
  <c r="BQ6" i="127"/>
  <c r="BQ13" i="127" s="1"/>
  <c r="BP6" i="127"/>
  <c r="BO6" i="127"/>
  <c r="BK6" i="127"/>
  <c r="BP9" i="129" l="1"/>
  <c r="BP13" i="129" s="1"/>
  <c r="BM13" i="129"/>
  <c r="BM13" i="130"/>
  <c r="BO13" i="130"/>
  <c r="BP6" i="130"/>
  <c r="BJ13" i="130"/>
  <c r="BP9" i="131"/>
  <c r="BJ13" i="131"/>
  <c r="BM13" i="131"/>
  <c r="AV11" i="132"/>
  <c r="AU11" i="132"/>
  <c r="AU10" i="132"/>
  <c r="AT12" i="132"/>
  <c r="AT11" i="132"/>
  <c r="AV10" i="132"/>
  <c r="AU12" i="132"/>
  <c r="BS17" i="128"/>
  <c r="BS10" i="128"/>
  <c r="BS24" i="128"/>
  <c r="BQ25" i="128"/>
  <c r="BO13" i="127"/>
  <c r="BP13" i="127"/>
  <c r="BK13" i="127"/>
  <c r="BS6" i="127"/>
  <c r="AQ10" i="132"/>
  <c r="AW6" i="132"/>
  <c r="AW11" i="132" s="1"/>
  <c r="AT10" i="132"/>
  <c r="AQ12" i="132"/>
  <c r="BP7" i="131"/>
  <c r="BP13" i="130"/>
  <c r="BJ13" i="129"/>
  <c r="BK25" i="128"/>
  <c r="BS13" i="127"/>
  <c r="BP13" i="131" l="1"/>
  <c r="BS25" i="128"/>
  <c r="AW12" i="132"/>
  <c r="AW10" i="132"/>
  <c r="AI12" i="132" l="1"/>
  <c r="AH12" i="132"/>
  <c r="AG12" i="132"/>
  <c r="AF12" i="132"/>
  <c r="AE12" i="132"/>
  <c r="AD12" i="132"/>
  <c r="AC12" i="132"/>
  <c r="AB12" i="132"/>
  <c r="AA12" i="132"/>
  <c r="AI11" i="132"/>
  <c r="AH11" i="132"/>
  <c r="AG11" i="132"/>
  <c r="AF11" i="132"/>
  <c r="AE11" i="132"/>
  <c r="AD11" i="132"/>
  <c r="AC11" i="132"/>
  <c r="AB11" i="132"/>
  <c r="AA11" i="132"/>
  <c r="AI10" i="132"/>
  <c r="AH10" i="132"/>
  <c r="AG10" i="132"/>
  <c r="AF10" i="132"/>
  <c r="AE10" i="132"/>
  <c r="AD10" i="132"/>
  <c r="AC10" i="132"/>
  <c r="AB10" i="132"/>
  <c r="AA10" i="132"/>
  <c r="AU13" i="131"/>
  <c r="AT13" i="131"/>
  <c r="AS13" i="131"/>
  <c r="AQ13" i="131"/>
  <c r="AP13" i="131"/>
  <c r="AO13" i="131"/>
  <c r="BC12" i="131"/>
  <c r="BB12" i="131"/>
  <c r="BA12" i="131"/>
  <c r="AV12" i="131"/>
  <c r="AR12" i="131"/>
  <c r="BD12" i="131" s="1"/>
  <c r="BC11" i="131"/>
  <c r="BB11" i="131"/>
  <c r="BA11" i="131"/>
  <c r="AV11" i="131"/>
  <c r="AR11" i="131"/>
  <c r="BC10" i="131"/>
  <c r="BB10" i="131"/>
  <c r="BA10" i="131"/>
  <c r="AV10" i="131"/>
  <c r="AR10" i="131"/>
  <c r="BD10" i="131" s="1"/>
  <c r="BC9" i="131"/>
  <c r="BB9" i="131"/>
  <c r="BA9" i="131"/>
  <c r="AV9" i="131"/>
  <c r="AR9" i="131"/>
  <c r="BD9" i="131" s="1"/>
  <c r="BC8" i="131"/>
  <c r="BB8" i="131"/>
  <c r="BA8" i="131"/>
  <c r="AV8" i="131"/>
  <c r="AR8" i="131"/>
  <c r="BD8" i="131" s="1"/>
  <c r="BC7" i="131"/>
  <c r="BB7" i="131"/>
  <c r="BA7" i="131"/>
  <c r="AV7" i="131"/>
  <c r="AR7" i="131"/>
  <c r="BD7" i="131" s="1"/>
  <c r="BC6" i="131"/>
  <c r="BC13" i="131" s="1"/>
  <c r="BB6" i="131"/>
  <c r="BB13" i="131" s="1"/>
  <c r="BA6" i="131"/>
  <c r="BA13" i="131" s="1"/>
  <c r="AV6" i="131"/>
  <c r="AR6" i="131"/>
  <c r="AU13" i="129"/>
  <c r="AT13" i="129"/>
  <c r="AS13" i="129"/>
  <c r="AQ13" i="129"/>
  <c r="AP13" i="129"/>
  <c r="AO13" i="129"/>
  <c r="BC12" i="129"/>
  <c r="BB12" i="129"/>
  <c r="BA12" i="129"/>
  <c r="AV12" i="129"/>
  <c r="AR12" i="129"/>
  <c r="BC11" i="129"/>
  <c r="BB11" i="129"/>
  <c r="BA11" i="129"/>
  <c r="BD11" i="129" s="1"/>
  <c r="AV11" i="129"/>
  <c r="AR11" i="129"/>
  <c r="BC10" i="129"/>
  <c r="BB10" i="129"/>
  <c r="BA10" i="129"/>
  <c r="BD10" i="129" s="1"/>
  <c r="AV10" i="129"/>
  <c r="AR10" i="129"/>
  <c r="BC9" i="129"/>
  <c r="BB9" i="129"/>
  <c r="BA9" i="129"/>
  <c r="AV9" i="129"/>
  <c r="AR9" i="129"/>
  <c r="BC8" i="129"/>
  <c r="BB8" i="129"/>
  <c r="BA8" i="129"/>
  <c r="BD8" i="129" s="1"/>
  <c r="AV8" i="129"/>
  <c r="AR8" i="129"/>
  <c r="BC7" i="129"/>
  <c r="BB7" i="129"/>
  <c r="BA7" i="129"/>
  <c r="BD7" i="129" s="1"/>
  <c r="AV7" i="129"/>
  <c r="AR7" i="129"/>
  <c r="BC6" i="129"/>
  <c r="BC13" i="129" s="1"/>
  <c r="BB6" i="129"/>
  <c r="BA6" i="129"/>
  <c r="AV6" i="129"/>
  <c r="AR6" i="129"/>
  <c r="AR13" i="129" s="1"/>
  <c r="AV13" i="129" l="1"/>
  <c r="BD12" i="129"/>
  <c r="BD9" i="129"/>
  <c r="BB13" i="129"/>
  <c r="BD11" i="131"/>
  <c r="AV13" i="131"/>
  <c r="AR13" i="131"/>
  <c r="BD6" i="131"/>
  <c r="BD6" i="129"/>
  <c r="BA13" i="129"/>
  <c r="BD13" i="129" l="1"/>
  <c r="BD13" i="131"/>
  <c r="AG13" i="131"/>
  <c r="AF13" i="131"/>
  <c r="AE13" i="131"/>
  <c r="AI13" i="131" s="1"/>
  <c r="AD13" i="131"/>
  <c r="AH13" i="131" s="1"/>
  <c r="AB13" i="131"/>
  <c r="AJ13" i="131" s="1"/>
  <c r="AJ12" i="131"/>
  <c r="AI12" i="131"/>
  <c r="AH12" i="131"/>
  <c r="AC12" i="131"/>
  <c r="AK12" i="131" s="1"/>
  <c r="AJ11" i="131"/>
  <c r="AI11" i="131"/>
  <c r="AH11" i="131"/>
  <c r="AC11" i="131"/>
  <c r="AK11" i="131" s="1"/>
  <c r="AJ10" i="131"/>
  <c r="AI10" i="131"/>
  <c r="AH10" i="131"/>
  <c r="AC10" i="131"/>
  <c r="AK10" i="131" s="1"/>
  <c r="AJ9" i="131"/>
  <c r="AI9" i="131"/>
  <c r="AH9" i="131"/>
  <c r="AC9" i="131"/>
  <c r="AK9" i="131" s="1"/>
  <c r="AJ8" i="131"/>
  <c r="AI8" i="131"/>
  <c r="AH8" i="131"/>
  <c r="AC8" i="131"/>
  <c r="AK8" i="131" s="1"/>
  <c r="AJ7" i="131"/>
  <c r="AI7" i="131"/>
  <c r="AH7" i="131"/>
  <c r="AC7" i="131"/>
  <c r="AK7" i="131" s="1"/>
  <c r="AJ6" i="131"/>
  <c r="AH6" i="131"/>
  <c r="AC6" i="131"/>
  <c r="AK6" i="131" s="1"/>
  <c r="AG13" i="130"/>
  <c r="AF13" i="130"/>
  <c r="AE13" i="130"/>
  <c r="AD13" i="130"/>
  <c r="AB13" i="130"/>
  <c r="AA13" i="130"/>
  <c r="Z13" i="130"/>
  <c r="X13" i="130"/>
  <c r="W13" i="130"/>
  <c r="V13" i="130"/>
  <c r="AJ12" i="130"/>
  <c r="AI12" i="130"/>
  <c r="AH12" i="130"/>
  <c r="AC12" i="130"/>
  <c r="Y12" i="130"/>
  <c r="AK12" i="130" s="1"/>
  <c r="AJ11" i="130"/>
  <c r="AI11" i="130"/>
  <c r="AH11" i="130"/>
  <c r="AC11" i="130"/>
  <c r="Y11" i="130"/>
  <c r="AJ10" i="130"/>
  <c r="AI10" i="130"/>
  <c r="AH10" i="130"/>
  <c r="AC10" i="130"/>
  <c r="Y10" i="130"/>
  <c r="AK10" i="130" s="1"/>
  <c r="AJ9" i="130"/>
  <c r="AI9" i="130"/>
  <c r="AH9" i="130"/>
  <c r="AC9" i="130"/>
  <c r="Y9" i="130"/>
  <c r="AK9" i="130" s="1"/>
  <c r="AJ8" i="130"/>
  <c r="AI8" i="130"/>
  <c r="AH8" i="130"/>
  <c r="AC8" i="130"/>
  <c r="Y8" i="130"/>
  <c r="AK8" i="130" s="1"/>
  <c r="AJ7" i="130"/>
  <c r="AI7" i="130"/>
  <c r="AH7" i="130"/>
  <c r="AC7" i="130"/>
  <c r="Y7" i="130"/>
  <c r="AK7" i="130" s="1"/>
  <c r="AJ6" i="130"/>
  <c r="AJ13" i="130" s="1"/>
  <c r="AI6" i="130"/>
  <c r="AI13" i="130" s="1"/>
  <c r="AH6" i="130"/>
  <c r="AH13" i="130" s="1"/>
  <c r="AC6" i="130"/>
  <c r="Y6" i="130"/>
  <c r="AK6" i="130" s="1"/>
  <c r="AJ12" i="129"/>
  <c r="AI12" i="129"/>
  <c r="AH12" i="129"/>
  <c r="AK12" i="129" s="1"/>
  <c r="AJ11" i="129"/>
  <c r="AI11" i="129"/>
  <c r="AH11" i="129"/>
  <c r="AJ10" i="129"/>
  <c r="AI10" i="129"/>
  <c r="AH10" i="129"/>
  <c r="AJ9" i="129"/>
  <c r="AI9" i="129"/>
  <c r="AH9" i="129"/>
  <c r="AK9" i="129" s="1"/>
  <c r="AJ8" i="129"/>
  <c r="AI8" i="129"/>
  <c r="AH8" i="129"/>
  <c r="AK8" i="129" s="1"/>
  <c r="AJ7" i="129"/>
  <c r="AJ13" i="129" s="1"/>
  <c r="AI7" i="129"/>
  <c r="AH7" i="129"/>
  <c r="AK7" i="129" s="1"/>
  <c r="AI6" i="129"/>
  <c r="AH6" i="129"/>
  <c r="AG26" i="128"/>
  <c r="AF26" i="128"/>
  <c r="AE26" i="128"/>
  <c r="AD26" i="128"/>
  <c r="AB26" i="128"/>
  <c r="AA26" i="128"/>
  <c r="Z26" i="128"/>
  <c r="X26" i="128"/>
  <c r="W26" i="128"/>
  <c r="V26" i="128"/>
  <c r="AJ25" i="128"/>
  <c r="AI25" i="128"/>
  <c r="AH25" i="128"/>
  <c r="AC25" i="128"/>
  <c r="AK25" i="128" s="1"/>
  <c r="AJ24" i="128"/>
  <c r="AI24" i="128"/>
  <c r="AH24" i="128"/>
  <c r="AC24" i="128"/>
  <c r="Y24" i="128"/>
  <c r="AK24" i="128" s="1"/>
  <c r="AJ23" i="128"/>
  <c r="AI23" i="128"/>
  <c r="AH23" i="128"/>
  <c r="AC23" i="128"/>
  <c r="Y23" i="128"/>
  <c r="AK23" i="128" s="1"/>
  <c r="AJ22" i="128"/>
  <c r="AI22" i="128"/>
  <c r="AH22" i="128"/>
  <c r="AC22" i="128"/>
  <c r="Y22" i="128"/>
  <c r="AK22" i="128" s="1"/>
  <c r="AJ21" i="128"/>
  <c r="AI21" i="128"/>
  <c r="AH21" i="128"/>
  <c r="AC21" i="128"/>
  <c r="Y21" i="128"/>
  <c r="AK21" i="128" s="1"/>
  <c r="AJ20" i="128"/>
  <c r="AI20" i="128"/>
  <c r="AH20" i="128"/>
  <c r="AC20" i="128"/>
  <c r="Y20" i="128"/>
  <c r="AK20" i="128" s="1"/>
  <c r="AJ19" i="128"/>
  <c r="AI19" i="128"/>
  <c r="AH19" i="128"/>
  <c r="AC19" i="128"/>
  <c r="Y19" i="128"/>
  <c r="AJ18" i="128"/>
  <c r="AI18" i="128"/>
  <c r="AH18" i="128"/>
  <c r="AC18" i="128"/>
  <c r="Y18" i="128"/>
  <c r="AK18" i="128" s="1"/>
  <c r="AJ17" i="128"/>
  <c r="AI17" i="128"/>
  <c r="AH17" i="128"/>
  <c r="AC17" i="128"/>
  <c r="Y17" i="128"/>
  <c r="AK17" i="128" s="1"/>
  <c r="AJ16" i="128"/>
  <c r="AI16" i="128"/>
  <c r="AH16" i="128"/>
  <c r="AC16" i="128"/>
  <c r="Y16" i="128"/>
  <c r="AK16" i="128" s="1"/>
  <c r="AJ15" i="128"/>
  <c r="AI15" i="128"/>
  <c r="AH15" i="128"/>
  <c r="AC15" i="128"/>
  <c r="Y15" i="128"/>
  <c r="AK15" i="128" s="1"/>
  <c r="AJ14" i="128"/>
  <c r="AI14" i="128"/>
  <c r="AH14" i="128"/>
  <c r="AC14" i="128"/>
  <c r="Y14" i="128"/>
  <c r="AK14" i="128" s="1"/>
  <c r="AJ13" i="128"/>
  <c r="AI13" i="128"/>
  <c r="AH13" i="128"/>
  <c r="AC13" i="128"/>
  <c r="Y13" i="128"/>
  <c r="AK13" i="128" s="1"/>
  <c r="AJ12" i="128"/>
  <c r="AI12" i="128"/>
  <c r="AH12" i="128"/>
  <c r="AC12" i="128"/>
  <c r="Y12" i="128"/>
  <c r="AJ11" i="128"/>
  <c r="AI11" i="128"/>
  <c r="AH11" i="128"/>
  <c r="AC11" i="128"/>
  <c r="Y11" i="128"/>
  <c r="AK11" i="128" s="1"/>
  <c r="AJ10" i="128"/>
  <c r="AI10" i="128"/>
  <c r="AH10" i="128"/>
  <c r="AC10" i="128"/>
  <c r="Y10" i="128"/>
  <c r="AJ9" i="128"/>
  <c r="AI9" i="128"/>
  <c r="AH9" i="128"/>
  <c r="AC9" i="128"/>
  <c r="Y9" i="128"/>
  <c r="AK9" i="128" s="1"/>
  <c r="AJ8" i="128"/>
  <c r="AI8" i="128"/>
  <c r="AH8" i="128"/>
  <c r="AC8" i="128"/>
  <c r="Y8" i="128"/>
  <c r="AK8" i="128" s="1"/>
  <c r="AJ7" i="128"/>
  <c r="AI7" i="128"/>
  <c r="AH7" i="128"/>
  <c r="AC7" i="128"/>
  <c r="Y7" i="128"/>
  <c r="AK7" i="128" s="1"/>
  <c r="AJ6" i="128"/>
  <c r="AI6" i="128"/>
  <c r="AH6" i="128"/>
  <c r="AC6" i="128"/>
  <c r="Y6" i="128"/>
  <c r="AK6" i="128" s="1"/>
  <c r="AF13" i="127"/>
  <c r="AE13" i="127"/>
  <c r="AD13" i="127"/>
  <c r="AB13" i="127"/>
  <c r="AA13" i="127"/>
  <c r="Z13" i="127"/>
  <c r="X13" i="127"/>
  <c r="W13" i="127"/>
  <c r="V13" i="127"/>
  <c r="AJ12" i="127"/>
  <c r="AI12" i="127"/>
  <c r="AH12" i="127"/>
  <c r="AK12" i="127" s="1"/>
  <c r="AG12" i="127"/>
  <c r="AC12" i="127"/>
  <c r="Y12" i="127"/>
  <c r="AJ11" i="127"/>
  <c r="AI11" i="127"/>
  <c r="AH11" i="127"/>
  <c r="AG11" i="127"/>
  <c r="AC11" i="127"/>
  <c r="Y11" i="127"/>
  <c r="AJ10" i="127"/>
  <c r="AI10" i="127"/>
  <c r="AH10" i="127"/>
  <c r="AK10" i="127" s="1"/>
  <c r="AG10" i="127"/>
  <c r="AC10" i="127"/>
  <c r="Y10" i="127"/>
  <c r="AJ9" i="127"/>
  <c r="AI9" i="127"/>
  <c r="AH9" i="127"/>
  <c r="AG9" i="127"/>
  <c r="AC9" i="127"/>
  <c r="Y9" i="127"/>
  <c r="AJ8" i="127"/>
  <c r="AI8" i="127"/>
  <c r="AH8" i="127"/>
  <c r="AK8" i="127" s="1"/>
  <c r="AG8" i="127"/>
  <c r="AC8" i="127"/>
  <c r="Y8" i="127"/>
  <c r="AJ7" i="127"/>
  <c r="AI7" i="127"/>
  <c r="AH7" i="127"/>
  <c r="AK7" i="127" s="1"/>
  <c r="AG7" i="127"/>
  <c r="AC7" i="127"/>
  <c r="Y7" i="127"/>
  <c r="AJ6" i="127"/>
  <c r="AI6" i="127"/>
  <c r="AI13" i="127" s="1"/>
  <c r="AH6" i="127"/>
  <c r="AK6" i="127" s="1"/>
  <c r="AG6" i="127"/>
  <c r="AG13" i="127" s="1"/>
  <c r="AC6" i="127"/>
  <c r="AC13" i="127" s="1"/>
  <c r="Y6" i="127"/>
  <c r="Y13" i="127" s="1"/>
  <c r="AK11" i="129" l="1"/>
  <c r="AK10" i="129"/>
  <c r="AK6" i="129"/>
  <c r="Y13" i="130"/>
  <c r="AC13" i="130"/>
  <c r="AK12" i="128"/>
  <c r="AK19" i="128"/>
  <c r="AJ26" i="128"/>
  <c r="AI26" i="128"/>
  <c r="AH26" i="128"/>
  <c r="AC26" i="128"/>
  <c r="Y26" i="128"/>
  <c r="AK9" i="127"/>
  <c r="AK13" i="127" s="1"/>
  <c r="AJ13" i="127"/>
  <c r="AK11" i="127"/>
  <c r="AC13" i="131"/>
  <c r="AK13" i="131" s="1"/>
  <c r="AK11" i="130"/>
  <c r="AK13" i="130" s="1"/>
  <c r="AH13" i="129"/>
  <c r="AI13" i="129"/>
  <c r="AK10" i="128"/>
  <c r="AH13" i="127"/>
  <c r="AK26" i="128" l="1"/>
  <c r="AK13" i="129"/>
  <c r="M13" i="131" l="1"/>
  <c r="L13" i="131"/>
  <c r="K13" i="131"/>
  <c r="I13" i="131"/>
  <c r="H13" i="131"/>
  <c r="G13" i="131"/>
  <c r="E13" i="131"/>
  <c r="D13" i="131"/>
  <c r="C13" i="131"/>
  <c r="Q12" i="131"/>
  <c r="P12" i="131"/>
  <c r="O12" i="131"/>
  <c r="R12" i="131" s="1"/>
  <c r="N12" i="131"/>
  <c r="J12" i="131"/>
  <c r="F12" i="131"/>
  <c r="Q11" i="131"/>
  <c r="P11" i="131"/>
  <c r="O11" i="131"/>
  <c r="R11" i="131" s="1"/>
  <c r="N11" i="131"/>
  <c r="J11" i="131"/>
  <c r="F11" i="131"/>
  <c r="Q10" i="131"/>
  <c r="P10" i="131"/>
  <c r="O10" i="131"/>
  <c r="R10" i="131" s="1"/>
  <c r="N10" i="131"/>
  <c r="J10" i="131"/>
  <c r="F10" i="131"/>
  <c r="Q9" i="131"/>
  <c r="P9" i="131"/>
  <c r="O9" i="131"/>
  <c r="N9" i="131"/>
  <c r="J9" i="131"/>
  <c r="F9" i="131"/>
  <c r="Q8" i="131"/>
  <c r="P8" i="131"/>
  <c r="O8" i="131"/>
  <c r="N8" i="131"/>
  <c r="J8" i="131"/>
  <c r="F8" i="131"/>
  <c r="Q7" i="131"/>
  <c r="P7" i="131"/>
  <c r="O7" i="131"/>
  <c r="R7" i="131" s="1"/>
  <c r="N7" i="131"/>
  <c r="J7" i="131"/>
  <c r="F7" i="131"/>
  <c r="Q6" i="131"/>
  <c r="P6" i="131"/>
  <c r="O6" i="131"/>
  <c r="N6" i="131"/>
  <c r="N13" i="131" s="1"/>
  <c r="J6" i="131"/>
  <c r="J13" i="131" s="1"/>
  <c r="F6" i="131"/>
  <c r="F13" i="131" s="1"/>
  <c r="M13" i="130"/>
  <c r="L13" i="130"/>
  <c r="K13" i="130"/>
  <c r="I13" i="130"/>
  <c r="H13" i="130"/>
  <c r="G13" i="130"/>
  <c r="E13" i="130"/>
  <c r="D13" i="130"/>
  <c r="C13" i="130"/>
  <c r="Q12" i="130"/>
  <c r="P12" i="130"/>
  <c r="O12" i="130"/>
  <c r="R12" i="130" s="1"/>
  <c r="N12" i="130"/>
  <c r="J12" i="130"/>
  <c r="F12" i="130"/>
  <c r="Q11" i="130"/>
  <c r="P11" i="130"/>
  <c r="O11" i="130"/>
  <c r="R11" i="130" s="1"/>
  <c r="N11" i="130"/>
  <c r="J11" i="130"/>
  <c r="F11" i="130"/>
  <c r="Q10" i="130"/>
  <c r="P10" i="130"/>
  <c r="O10" i="130"/>
  <c r="R10" i="130" s="1"/>
  <c r="N10" i="130"/>
  <c r="J10" i="130"/>
  <c r="F10" i="130"/>
  <c r="Q9" i="130"/>
  <c r="P9" i="130"/>
  <c r="O9" i="130"/>
  <c r="R9" i="130" s="1"/>
  <c r="N9" i="130"/>
  <c r="J9" i="130"/>
  <c r="F9" i="130"/>
  <c r="Q8" i="130"/>
  <c r="P8" i="130"/>
  <c r="O8" i="130"/>
  <c r="R8" i="130" s="1"/>
  <c r="N8" i="130"/>
  <c r="J8" i="130"/>
  <c r="F8" i="130"/>
  <c r="Q7" i="130"/>
  <c r="P7" i="130"/>
  <c r="O7" i="130"/>
  <c r="R7" i="130" s="1"/>
  <c r="N7" i="130"/>
  <c r="J7" i="130"/>
  <c r="F7" i="130"/>
  <c r="Q6" i="130"/>
  <c r="P6" i="130"/>
  <c r="O6" i="130"/>
  <c r="R6" i="130" s="1"/>
  <c r="N6" i="130"/>
  <c r="J6" i="130"/>
  <c r="J13" i="130" s="1"/>
  <c r="F6" i="130"/>
  <c r="F13" i="130" s="1"/>
  <c r="M13" i="129"/>
  <c r="L13" i="129"/>
  <c r="K13" i="129"/>
  <c r="I13" i="129"/>
  <c r="H13" i="129"/>
  <c r="G13" i="129"/>
  <c r="E13" i="129"/>
  <c r="D13" i="129"/>
  <c r="C13" i="129"/>
  <c r="Q12" i="129"/>
  <c r="P12" i="129"/>
  <c r="O12" i="129"/>
  <c r="R12" i="129" s="1"/>
  <c r="N12" i="129"/>
  <c r="J12" i="129"/>
  <c r="F12" i="129"/>
  <c r="Q11" i="129"/>
  <c r="P11" i="129"/>
  <c r="O11" i="129"/>
  <c r="R11" i="129" s="1"/>
  <c r="N11" i="129"/>
  <c r="J11" i="129"/>
  <c r="F11" i="129"/>
  <c r="Q10" i="129"/>
  <c r="P10" i="129"/>
  <c r="O10" i="129"/>
  <c r="R10" i="129" s="1"/>
  <c r="N10" i="129"/>
  <c r="J10" i="129"/>
  <c r="F10" i="129"/>
  <c r="Q9" i="129"/>
  <c r="P9" i="129"/>
  <c r="O9" i="129"/>
  <c r="R9" i="129" s="1"/>
  <c r="N9" i="129"/>
  <c r="J9" i="129"/>
  <c r="F9" i="129"/>
  <c r="Q8" i="129"/>
  <c r="P8" i="129"/>
  <c r="O8" i="129"/>
  <c r="R8" i="129" s="1"/>
  <c r="N8" i="129"/>
  <c r="J8" i="129"/>
  <c r="F8" i="129"/>
  <c r="Q7" i="129"/>
  <c r="P7" i="129"/>
  <c r="O7" i="129"/>
  <c r="R7" i="129" s="1"/>
  <c r="N7" i="129"/>
  <c r="J7" i="129"/>
  <c r="F7" i="129"/>
  <c r="Q6" i="129"/>
  <c r="Q13" i="129" s="1"/>
  <c r="P6" i="129"/>
  <c r="P13" i="129" s="1"/>
  <c r="O6" i="129"/>
  <c r="R6" i="129" s="1"/>
  <c r="N6" i="129"/>
  <c r="N13" i="129" s="1"/>
  <c r="J6" i="129"/>
  <c r="J13" i="129" s="1"/>
  <c r="F6" i="129"/>
  <c r="F13" i="129" s="1"/>
  <c r="N26" i="128"/>
  <c r="M26" i="128"/>
  <c r="L26" i="128"/>
  <c r="K26" i="128"/>
  <c r="I26" i="128"/>
  <c r="H26" i="128"/>
  <c r="G26" i="128"/>
  <c r="E26" i="128"/>
  <c r="D26" i="128"/>
  <c r="C26" i="128"/>
  <c r="Q25" i="128"/>
  <c r="P25" i="128"/>
  <c r="O25" i="128"/>
  <c r="J25" i="128"/>
  <c r="F25" i="128"/>
  <c r="R25" i="128" s="1"/>
  <c r="Q24" i="128"/>
  <c r="P24" i="128"/>
  <c r="O24" i="128"/>
  <c r="J24" i="128"/>
  <c r="F24" i="128"/>
  <c r="R24" i="128" s="1"/>
  <c r="Q23" i="128"/>
  <c r="P23" i="128"/>
  <c r="O23" i="128"/>
  <c r="J23" i="128"/>
  <c r="F23" i="128"/>
  <c r="R23" i="128" s="1"/>
  <c r="Q22" i="128"/>
  <c r="P22" i="128"/>
  <c r="O22" i="128"/>
  <c r="J22" i="128"/>
  <c r="F22" i="128"/>
  <c r="R22" i="128" s="1"/>
  <c r="Q21" i="128"/>
  <c r="P21" i="128"/>
  <c r="O21" i="128"/>
  <c r="J21" i="128"/>
  <c r="F21" i="128"/>
  <c r="R21" i="128" s="1"/>
  <c r="Q20" i="128"/>
  <c r="P20" i="128"/>
  <c r="O20" i="128"/>
  <c r="J20" i="128"/>
  <c r="F20" i="128"/>
  <c r="R20" i="128" s="1"/>
  <c r="Q19" i="128"/>
  <c r="P19" i="128"/>
  <c r="O19" i="128"/>
  <c r="J19" i="128"/>
  <c r="F19" i="128"/>
  <c r="R19" i="128" s="1"/>
  <c r="Q18" i="128"/>
  <c r="P18" i="128"/>
  <c r="O18" i="128"/>
  <c r="J18" i="128"/>
  <c r="F18" i="128"/>
  <c r="R18" i="128" s="1"/>
  <c r="Q17" i="128"/>
  <c r="P17" i="128"/>
  <c r="O17" i="128"/>
  <c r="J17" i="128"/>
  <c r="F17" i="128"/>
  <c r="R17" i="128" s="1"/>
  <c r="Q16" i="128"/>
  <c r="P16" i="128"/>
  <c r="O16" i="128"/>
  <c r="J16" i="128"/>
  <c r="F16" i="128"/>
  <c r="Q15" i="128"/>
  <c r="P15" i="128"/>
  <c r="O15" i="128"/>
  <c r="J15" i="128"/>
  <c r="F15" i="128"/>
  <c r="R15" i="128" s="1"/>
  <c r="Q14" i="128"/>
  <c r="P14" i="128"/>
  <c r="O14" i="128"/>
  <c r="J14" i="128"/>
  <c r="F14" i="128"/>
  <c r="R14" i="128" s="1"/>
  <c r="Q13" i="128"/>
  <c r="P13" i="128"/>
  <c r="O13" i="128"/>
  <c r="J13" i="128"/>
  <c r="F13" i="128"/>
  <c r="R13" i="128" s="1"/>
  <c r="Q12" i="128"/>
  <c r="P12" i="128"/>
  <c r="O12" i="128"/>
  <c r="J12" i="128"/>
  <c r="F12" i="128"/>
  <c r="R12" i="128" s="1"/>
  <c r="Q11" i="128"/>
  <c r="P11" i="128"/>
  <c r="O11" i="128"/>
  <c r="J11" i="128"/>
  <c r="F11" i="128"/>
  <c r="R11" i="128" s="1"/>
  <c r="Q10" i="128"/>
  <c r="P10" i="128"/>
  <c r="O10" i="128"/>
  <c r="J10" i="128"/>
  <c r="F10" i="128"/>
  <c r="R10" i="128" s="1"/>
  <c r="Q9" i="128"/>
  <c r="P9" i="128"/>
  <c r="O9" i="128"/>
  <c r="J9" i="128"/>
  <c r="F9" i="128"/>
  <c r="R9" i="128" s="1"/>
  <c r="Q8" i="128"/>
  <c r="P8" i="128"/>
  <c r="O8" i="128"/>
  <c r="J8" i="128"/>
  <c r="F8" i="128"/>
  <c r="R8" i="128" s="1"/>
  <c r="Q7" i="128"/>
  <c r="P7" i="128"/>
  <c r="O7" i="128"/>
  <c r="J7" i="128"/>
  <c r="F7" i="128"/>
  <c r="R7" i="128" s="1"/>
  <c r="Q6" i="128"/>
  <c r="P6" i="128"/>
  <c r="O6" i="128"/>
  <c r="J6" i="128"/>
  <c r="F6" i="128"/>
  <c r="R6" i="128" s="1"/>
  <c r="M13" i="127"/>
  <c r="L13" i="127"/>
  <c r="K13" i="127"/>
  <c r="I13" i="127"/>
  <c r="H13" i="127"/>
  <c r="G13" i="127"/>
  <c r="E13" i="127"/>
  <c r="D13" i="127"/>
  <c r="C13" i="127"/>
  <c r="Q12" i="127"/>
  <c r="P12" i="127"/>
  <c r="O12" i="127"/>
  <c r="N12" i="127"/>
  <c r="J12" i="127"/>
  <c r="F12" i="127"/>
  <c r="Q11" i="127"/>
  <c r="P11" i="127"/>
  <c r="O11" i="127"/>
  <c r="R11" i="127" s="1"/>
  <c r="N11" i="127"/>
  <c r="J11" i="127"/>
  <c r="F11" i="127"/>
  <c r="Q10" i="127"/>
  <c r="P10" i="127"/>
  <c r="O10" i="127"/>
  <c r="N10" i="127"/>
  <c r="J10" i="127"/>
  <c r="F10" i="127"/>
  <c r="Q9" i="127"/>
  <c r="P9" i="127"/>
  <c r="O9" i="127"/>
  <c r="R9" i="127" s="1"/>
  <c r="N9" i="127"/>
  <c r="J9" i="127"/>
  <c r="F9" i="127"/>
  <c r="Q8" i="127"/>
  <c r="P8" i="127"/>
  <c r="O8" i="127"/>
  <c r="R8" i="127" s="1"/>
  <c r="N8" i="127"/>
  <c r="J8" i="127"/>
  <c r="F8" i="127"/>
  <c r="Q7" i="127"/>
  <c r="P7" i="127"/>
  <c r="O7" i="127"/>
  <c r="N7" i="127"/>
  <c r="J7" i="127"/>
  <c r="F7" i="127"/>
  <c r="Q6" i="127"/>
  <c r="P6" i="127"/>
  <c r="P13" i="127" s="1"/>
  <c r="O6" i="127"/>
  <c r="R6" i="127" s="1"/>
  <c r="N6" i="127"/>
  <c r="N13" i="127" s="1"/>
  <c r="J6" i="127"/>
  <c r="J13" i="127" s="1"/>
  <c r="F6" i="127"/>
  <c r="F13" i="127" s="1"/>
  <c r="Q44" i="126"/>
  <c r="P44" i="126"/>
  <c r="O44" i="126"/>
  <c r="R44" i="126" s="1"/>
  <c r="J44" i="126"/>
  <c r="F44" i="126"/>
  <c r="Q43" i="126"/>
  <c r="P43" i="126"/>
  <c r="O43" i="126"/>
  <c r="R43" i="126" s="1"/>
  <c r="J43" i="126"/>
  <c r="F43" i="126"/>
  <c r="N41" i="126"/>
  <c r="M41" i="126"/>
  <c r="L41" i="126"/>
  <c r="K41" i="126"/>
  <c r="N13" i="130" l="1"/>
  <c r="Q13" i="130"/>
  <c r="P13" i="130"/>
  <c r="R8" i="131"/>
  <c r="R9" i="131"/>
  <c r="Q13" i="131"/>
  <c r="P13" i="131"/>
  <c r="O13" i="131"/>
  <c r="R6" i="131"/>
  <c r="R16" i="128"/>
  <c r="R26" i="128" s="1"/>
  <c r="Q26" i="128"/>
  <c r="O26" i="128"/>
  <c r="P26" i="128"/>
  <c r="J26" i="128"/>
  <c r="R7" i="127"/>
  <c r="R10" i="127"/>
  <c r="Q13" i="127"/>
  <c r="R12" i="127"/>
  <c r="R13" i="130"/>
  <c r="O13" i="130"/>
  <c r="R13" i="129"/>
  <c r="O13" i="129"/>
  <c r="F26" i="128"/>
  <c r="O13" i="127"/>
  <c r="R13" i="131" l="1"/>
  <c r="R13" i="127"/>
  <c r="AR14" i="124"/>
  <c r="AQ14" i="124"/>
  <c r="AP14" i="124"/>
  <c r="AO14" i="124"/>
  <c r="AN14" i="124"/>
  <c r="AM14" i="124"/>
  <c r="AU12" i="124"/>
  <c r="AT12" i="124"/>
  <c r="AS12" i="124"/>
  <c r="AU11" i="124"/>
  <c r="AT11" i="124"/>
  <c r="AS11" i="124"/>
  <c r="AU10" i="124"/>
  <c r="AT10" i="124"/>
  <c r="AS10" i="124"/>
  <c r="AU9" i="124"/>
  <c r="AT9" i="124"/>
  <c r="AS9" i="124"/>
  <c r="AU8" i="124"/>
  <c r="AT8" i="124"/>
  <c r="AS8" i="124"/>
  <c r="AU7" i="124"/>
  <c r="AT7" i="124"/>
  <c r="AS7" i="124"/>
  <c r="AU6" i="124"/>
  <c r="AT6" i="124"/>
  <c r="AS6" i="124"/>
  <c r="AU7" i="123"/>
  <c r="AT7" i="123"/>
  <c r="AS7" i="123"/>
  <c r="AU6" i="123"/>
  <c r="AT6" i="123"/>
  <c r="AS6" i="123"/>
  <c r="AR18" i="122"/>
  <c r="AQ18" i="122"/>
  <c r="AP18" i="122"/>
  <c r="AO18" i="122"/>
  <c r="AN18" i="122"/>
  <c r="AM18" i="122"/>
  <c r="AU17" i="122"/>
  <c r="AT17" i="122"/>
  <c r="AS17" i="122"/>
  <c r="AU16" i="122"/>
  <c r="AT16" i="122"/>
  <c r="AS16" i="122"/>
  <c r="AU15" i="122"/>
  <c r="AT15" i="122"/>
  <c r="AS15" i="122"/>
  <c r="AU14" i="122"/>
  <c r="AT14" i="122"/>
  <c r="AS14" i="122"/>
  <c r="AU13" i="122"/>
  <c r="AT13" i="122"/>
  <c r="AS13" i="122"/>
  <c r="AU12" i="122"/>
  <c r="AT12" i="122"/>
  <c r="AS12" i="122"/>
  <c r="AU11" i="122"/>
  <c r="AT11" i="122"/>
  <c r="AS11" i="122"/>
  <c r="AU10" i="122"/>
  <c r="AT10" i="122"/>
  <c r="AS10" i="122"/>
  <c r="AU9" i="122"/>
  <c r="AT9" i="122"/>
  <c r="AS9" i="122"/>
  <c r="AU8" i="122"/>
  <c r="AT8" i="122"/>
  <c r="AS8" i="122"/>
  <c r="AU7" i="122"/>
  <c r="AT7" i="122"/>
  <c r="AS7" i="122"/>
  <c r="AU6" i="122"/>
  <c r="AU18" i="122" s="1"/>
  <c r="AT6" i="122"/>
  <c r="AT18" i="122" s="1"/>
  <c r="AS6" i="122"/>
  <c r="AS18" i="122" s="1"/>
  <c r="AT13" i="121"/>
  <c r="AS13" i="121"/>
  <c r="AR13" i="121"/>
  <c r="AQ13" i="121"/>
  <c r="AP13" i="121"/>
  <c r="AO13" i="121"/>
  <c r="AW12" i="121"/>
  <c r="AV12" i="121"/>
  <c r="AU12" i="121"/>
  <c r="AW11" i="121"/>
  <c r="AV11" i="121"/>
  <c r="AU11" i="121"/>
  <c r="AW10" i="121"/>
  <c r="AV10" i="121"/>
  <c r="AU10" i="121"/>
  <c r="AW9" i="121"/>
  <c r="AV9" i="121"/>
  <c r="AU9" i="121"/>
  <c r="AW8" i="121"/>
  <c r="AV8" i="121"/>
  <c r="AU8" i="121"/>
  <c r="AW7" i="121"/>
  <c r="AV7" i="121"/>
  <c r="AU7" i="121"/>
  <c r="AW6" i="121"/>
  <c r="AW13" i="121" s="1"/>
  <c r="AV6" i="121"/>
  <c r="AU6" i="121"/>
  <c r="AF14" i="124"/>
  <c r="AE14" i="124"/>
  <c r="AD14" i="124"/>
  <c r="AC14" i="124"/>
  <c r="AB14" i="124"/>
  <c r="AA14" i="124"/>
  <c r="AI13" i="124"/>
  <c r="AH13" i="124"/>
  <c r="AG13" i="124"/>
  <c r="AI12" i="124"/>
  <c r="AH12" i="124"/>
  <c r="AG12" i="124"/>
  <c r="AI11" i="124"/>
  <c r="AH11" i="124"/>
  <c r="AG11" i="124"/>
  <c r="AI10" i="124"/>
  <c r="AH10" i="124"/>
  <c r="AG10" i="124"/>
  <c r="AI9" i="124"/>
  <c r="AH9" i="124"/>
  <c r="AG9" i="124"/>
  <c r="AI8" i="124"/>
  <c r="AH8" i="124"/>
  <c r="AG8" i="124"/>
  <c r="AI7" i="124"/>
  <c r="AH7" i="124"/>
  <c r="AG7" i="124"/>
  <c r="AI6" i="124"/>
  <c r="AI14" i="124" s="1"/>
  <c r="AH6" i="124"/>
  <c r="AH14" i="124" s="1"/>
  <c r="AG6" i="124"/>
  <c r="AG14" i="124" s="1"/>
  <c r="AI8" i="123"/>
  <c r="AH8" i="123"/>
  <c r="AG8" i="123"/>
  <c r="AI7" i="123"/>
  <c r="AH7" i="123"/>
  <c r="AG7" i="123"/>
  <c r="AI6" i="123"/>
  <c r="AH6" i="123"/>
  <c r="AG6" i="123"/>
  <c r="AI17" i="122"/>
  <c r="AH17" i="122"/>
  <c r="AG17" i="122"/>
  <c r="AI16" i="122"/>
  <c r="AH16" i="122"/>
  <c r="AG16" i="122"/>
  <c r="AI15" i="122"/>
  <c r="AH15" i="122"/>
  <c r="AG15" i="122"/>
  <c r="AI14" i="122"/>
  <c r="AH14" i="122"/>
  <c r="AG14" i="122"/>
  <c r="AI13" i="122"/>
  <c r="AH13" i="122"/>
  <c r="AG13" i="122"/>
  <c r="AI12" i="122"/>
  <c r="AH12" i="122"/>
  <c r="AG12" i="122"/>
  <c r="AI11" i="122"/>
  <c r="AH11" i="122"/>
  <c r="AG11" i="122"/>
  <c r="AI10" i="122"/>
  <c r="AH10" i="122"/>
  <c r="AG10" i="122"/>
  <c r="AI9" i="122"/>
  <c r="AH9" i="122"/>
  <c r="AG9" i="122"/>
  <c r="AI8" i="122"/>
  <c r="AH8" i="122"/>
  <c r="AG8" i="122"/>
  <c r="AI7" i="122"/>
  <c r="AH7" i="122"/>
  <c r="AG7" i="122"/>
  <c r="AI6" i="122"/>
  <c r="AI18" i="122" s="1"/>
  <c r="AH6" i="122"/>
  <c r="AH18" i="122" s="1"/>
  <c r="AG6" i="122"/>
  <c r="AG18" i="122" s="1"/>
  <c r="AU14" i="124" l="1"/>
  <c r="AT14" i="124"/>
  <c r="AS14" i="124"/>
  <c r="AU13" i="121"/>
  <c r="AV13" i="121"/>
  <c r="W7" i="123"/>
  <c r="V7" i="123"/>
  <c r="U7" i="123"/>
  <c r="W6" i="123"/>
  <c r="W8" i="123" s="1"/>
  <c r="V6" i="123"/>
  <c r="V8" i="123" s="1"/>
  <c r="U6" i="123"/>
  <c r="W18" i="122"/>
  <c r="V18" i="122"/>
  <c r="U18" i="122"/>
  <c r="W17" i="122"/>
  <c r="V17" i="122"/>
  <c r="U17" i="122"/>
  <c r="W16" i="122"/>
  <c r="V16" i="122"/>
  <c r="U16" i="122"/>
  <c r="W15" i="122"/>
  <c r="V15" i="122"/>
  <c r="U15" i="122"/>
  <c r="W14" i="122"/>
  <c r="V14" i="122"/>
  <c r="U14" i="122"/>
  <c r="W13" i="122"/>
  <c r="V13" i="122"/>
  <c r="U13" i="122"/>
  <c r="W12" i="122"/>
  <c r="V12" i="122"/>
  <c r="U12" i="122"/>
  <c r="W11" i="122"/>
  <c r="V11" i="122"/>
  <c r="U11" i="122"/>
  <c r="W10" i="122"/>
  <c r="V10" i="122"/>
  <c r="U10" i="122"/>
  <c r="W9" i="122"/>
  <c r="V9" i="122"/>
  <c r="U9" i="122"/>
  <c r="W8" i="122"/>
  <c r="V8" i="122"/>
  <c r="U8" i="122"/>
  <c r="W7" i="122"/>
  <c r="V7" i="122"/>
  <c r="U7" i="122"/>
  <c r="W6" i="122"/>
  <c r="V6" i="122"/>
  <c r="U6" i="122"/>
  <c r="Y13" i="121"/>
  <c r="X13" i="121"/>
  <c r="W13" i="121"/>
  <c r="Y12" i="121"/>
  <c r="X12" i="121"/>
  <c r="W12" i="121"/>
  <c r="Y11" i="121"/>
  <c r="X11" i="121"/>
  <c r="W11" i="121"/>
  <c r="Y10" i="121"/>
  <c r="X10" i="121"/>
  <c r="W10" i="121"/>
  <c r="Y9" i="121"/>
  <c r="X9" i="121"/>
  <c r="W9" i="121"/>
  <c r="Y8" i="121"/>
  <c r="X8" i="121"/>
  <c r="W8" i="121"/>
  <c r="Y7" i="121"/>
  <c r="X7" i="121"/>
  <c r="W7" i="121"/>
  <c r="Y6" i="121"/>
  <c r="X6" i="121"/>
  <c r="W6" i="121"/>
  <c r="K7" i="123"/>
  <c r="J7" i="123"/>
  <c r="I7" i="123"/>
  <c r="K6" i="123"/>
  <c r="J6" i="123"/>
  <c r="I6" i="123"/>
  <c r="K17" i="122"/>
  <c r="J17" i="122"/>
  <c r="I17" i="122"/>
  <c r="K16" i="122"/>
  <c r="J16" i="122"/>
  <c r="I16" i="122"/>
  <c r="K15" i="122"/>
  <c r="J15" i="122"/>
  <c r="I15" i="122"/>
  <c r="K14" i="122"/>
  <c r="J14" i="122"/>
  <c r="I14" i="122"/>
  <c r="K13" i="122"/>
  <c r="J13" i="122"/>
  <c r="I13" i="122"/>
  <c r="K12" i="122"/>
  <c r="J12" i="122"/>
  <c r="I12" i="122"/>
  <c r="K11" i="122"/>
  <c r="J11" i="122"/>
  <c r="I11" i="122"/>
  <c r="K10" i="122"/>
  <c r="J10" i="122"/>
  <c r="I10" i="122"/>
  <c r="K9" i="122"/>
  <c r="J9" i="122"/>
  <c r="I9" i="122"/>
  <c r="K8" i="122"/>
  <c r="J8" i="122"/>
  <c r="I8" i="122"/>
  <c r="K7" i="122"/>
  <c r="J7" i="122"/>
  <c r="I7" i="122"/>
  <c r="K6" i="122"/>
  <c r="J6" i="122"/>
  <c r="I6" i="122"/>
  <c r="K12" i="121"/>
  <c r="J12" i="121"/>
  <c r="I12" i="121"/>
  <c r="K11" i="121"/>
  <c r="J11" i="121"/>
  <c r="I11" i="121"/>
  <c r="K10" i="121"/>
  <c r="J10" i="121"/>
  <c r="I10" i="121"/>
  <c r="K9" i="121"/>
  <c r="J9" i="121"/>
  <c r="I9" i="121"/>
  <c r="K8" i="121"/>
  <c r="J8" i="121"/>
  <c r="I8" i="121"/>
  <c r="K7" i="121"/>
  <c r="J7" i="121"/>
  <c r="I7" i="121"/>
  <c r="K6" i="121"/>
  <c r="J6" i="121"/>
  <c r="I6" i="121"/>
  <c r="U8" i="123" l="1"/>
  <c r="AH20" i="111"/>
  <c r="AH9" i="110"/>
  <c r="AG9" i="110"/>
  <c r="AE9" i="110"/>
  <c r="AD9" i="110"/>
  <c r="Z20" i="111"/>
  <c r="Z19" i="111"/>
  <c r="Z18" i="111"/>
  <c r="Z17" i="111"/>
  <c r="Z16" i="111"/>
  <c r="Z15" i="111"/>
  <c r="Z14" i="111"/>
  <c r="Z13" i="111"/>
  <c r="Z12" i="111"/>
  <c r="Z11" i="111"/>
  <c r="Z10" i="111"/>
  <c r="Z9" i="111"/>
  <c r="Z8" i="111"/>
  <c r="O13" i="116" l="1"/>
  <c r="O12" i="116"/>
  <c r="O10" i="116"/>
  <c r="O9" i="116"/>
  <c r="L17" i="119" l="1"/>
  <c r="K17" i="119"/>
  <c r="J17" i="119"/>
  <c r="I17" i="119"/>
  <c r="H17" i="119"/>
  <c r="G17" i="119"/>
  <c r="F17" i="119"/>
  <c r="E17" i="119"/>
  <c r="D17" i="119"/>
  <c r="C17" i="119"/>
  <c r="M16" i="119"/>
  <c r="M15" i="119"/>
  <c r="M14" i="119"/>
  <c r="M13" i="119"/>
  <c r="M12" i="119"/>
  <c r="M11" i="119"/>
  <c r="M10" i="119"/>
  <c r="M9" i="119"/>
  <c r="M8" i="119"/>
  <c r="M7" i="119"/>
  <c r="K16" i="118"/>
  <c r="J16" i="118"/>
  <c r="I16" i="118"/>
  <c r="H16" i="118"/>
  <c r="G16" i="118"/>
  <c r="F16" i="118"/>
  <c r="E16" i="118"/>
  <c r="D16" i="118"/>
  <c r="C16" i="118"/>
  <c r="L15" i="118"/>
  <c r="L14" i="118"/>
  <c r="L13" i="118"/>
  <c r="L12" i="118"/>
  <c r="L11" i="118"/>
  <c r="L10" i="118"/>
  <c r="L9" i="118"/>
  <c r="L8" i="118"/>
  <c r="L7" i="118"/>
  <c r="I18" i="117"/>
  <c r="I17" i="117"/>
  <c r="I16" i="117"/>
  <c r="I15" i="117"/>
  <c r="I14" i="117"/>
  <c r="I13" i="117"/>
  <c r="I12" i="117"/>
  <c r="I11" i="117"/>
  <c r="I10" i="117"/>
  <c r="I9" i="117"/>
  <c r="I8" i="117"/>
  <c r="I7" i="117"/>
  <c r="I6" i="117"/>
  <c r="L17" i="115"/>
  <c r="K17" i="115"/>
  <c r="J17" i="115"/>
  <c r="I17" i="115"/>
  <c r="H17" i="115"/>
  <c r="G17" i="115"/>
  <c r="F17" i="115"/>
  <c r="E17" i="115"/>
  <c r="D17" i="115"/>
  <c r="C17" i="115"/>
  <c r="M16" i="115"/>
  <c r="M15" i="115"/>
  <c r="M14" i="115"/>
  <c r="M13" i="115"/>
  <c r="M12" i="115"/>
  <c r="M11" i="115"/>
  <c r="M10" i="115"/>
  <c r="M9" i="115"/>
  <c r="M8" i="115"/>
  <c r="M7" i="115"/>
  <c r="L17" i="114"/>
  <c r="K17" i="114"/>
  <c r="J17" i="114"/>
  <c r="I17" i="114"/>
  <c r="H17" i="114"/>
  <c r="G17" i="114"/>
  <c r="F17" i="114"/>
  <c r="E17" i="114"/>
  <c r="D17" i="114"/>
  <c r="C17" i="114"/>
  <c r="M16" i="114"/>
  <c r="M15" i="114"/>
  <c r="M14" i="114"/>
  <c r="M13" i="114"/>
  <c r="M12" i="114"/>
  <c r="M11" i="114"/>
  <c r="M10" i="114"/>
  <c r="M9" i="114"/>
  <c r="M8" i="114"/>
  <c r="M7" i="114"/>
  <c r="H17" i="113"/>
  <c r="H16" i="113"/>
  <c r="H15" i="113"/>
  <c r="H14" i="113"/>
  <c r="H13" i="113"/>
  <c r="H12" i="113"/>
  <c r="H11" i="113"/>
  <c r="H10" i="113"/>
  <c r="H9" i="113"/>
  <c r="H8" i="113"/>
  <c r="H17" i="112"/>
  <c r="H16" i="112"/>
  <c r="H15" i="112"/>
  <c r="H14" i="112"/>
  <c r="H13" i="112"/>
  <c r="H12" i="112"/>
  <c r="H11" i="112"/>
  <c r="H10" i="112"/>
  <c r="H9" i="112"/>
  <c r="H8" i="112"/>
  <c r="H20" i="111"/>
  <c r="H19" i="111"/>
  <c r="H18" i="111"/>
  <c r="H17" i="111"/>
  <c r="H16" i="111"/>
  <c r="H15" i="111"/>
  <c r="H14" i="111"/>
  <c r="H13" i="111"/>
  <c r="H12" i="111"/>
  <c r="H11" i="111"/>
  <c r="H10" i="111"/>
  <c r="H9" i="111"/>
  <c r="H8" i="111"/>
  <c r="G8" i="110"/>
  <c r="F8" i="110"/>
  <c r="D8" i="110"/>
  <c r="C8" i="110"/>
  <c r="G8" i="109"/>
  <c r="G9" i="109" l="1"/>
  <c r="F9" i="109"/>
  <c r="H8" i="110"/>
  <c r="H9" i="110" s="1"/>
  <c r="E8" i="110"/>
  <c r="E9" i="110" s="1"/>
  <c r="C9" i="109"/>
  <c r="D9" i="109"/>
  <c r="E9" i="109"/>
  <c r="H11" i="106"/>
  <c r="H10" i="106"/>
  <c r="H9" i="106"/>
  <c r="H8" i="106"/>
  <c r="G9" i="110" l="1"/>
  <c r="D9" i="110"/>
  <c r="F9" i="110"/>
  <c r="C9" i="110"/>
  <c r="D6" i="40"/>
</calcChain>
</file>

<file path=xl/sharedStrings.xml><?xml version="1.0" encoding="utf-8"?>
<sst xmlns="http://schemas.openxmlformats.org/spreadsheetml/2006/main" count="6183" uniqueCount="1092">
  <si>
    <t>إحصاءات المرأة والأسرة</t>
  </si>
  <si>
    <t>Statistics on Women and Family</t>
  </si>
  <si>
    <t>الجدول</t>
  </si>
  <si>
    <r>
      <t xml:space="preserve">الرقم </t>
    </r>
    <r>
      <rPr>
        <b/>
        <sz val="9"/>
        <color theme="0"/>
        <rFont val="Arial"/>
        <family val="2"/>
      </rPr>
      <t>Number</t>
    </r>
  </si>
  <si>
    <t>Table</t>
  </si>
  <si>
    <t>عدد سكان دولة الإمارات العربية المتحدة حسب النوع الاجتماعي</t>
  </si>
  <si>
    <t>UAE Population by Gender</t>
  </si>
  <si>
    <t>عقــود الزواج المسجلة حسب الجنسية</t>
  </si>
  <si>
    <t>Registered Marriage Contracts by Nationality</t>
  </si>
  <si>
    <t xml:space="preserve">عقــود الزواج المسجلة حسب الجنسية </t>
  </si>
  <si>
    <t xml:space="preserve">عقــود الزواج المسجلة المختلطة وغير المختلطة </t>
  </si>
  <si>
    <t>Mixed and Un-mixed Registered Marriage Contracts</t>
  </si>
  <si>
    <t xml:space="preserve">عقــود الزواج المسجلة حسب الشهر والجنسية </t>
  </si>
  <si>
    <t>Registered Marriage Contracts by Month and Nationality</t>
  </si>
  <si>
    <t xml:space="preserve">عقــود الزواج المسجلة حسب الفئة العمرية للزوج والجنسية </t>
  </si>
  <si>
    <t>Registered Marriage Contracts by Age Group of Husband and Nationality</t>
  </si>
  <si>
    <t xml:space="preserve">عقــود الزواج المسجلة حسب الفئة العمرية للزوجة والجنسية </t>
  </si>
  <si>
    <t>Registered Marriage Contracts by Age Group of Wife and Nationality</t>
  </si>
  <si>
    <t xml:space="preserve">عقــود الزواج المسجلة حسب الفئة العمرية للزوجين </t>
  </si>
  <si>
    <t>Registered Marriage Contracts by Age Group of Spouse</t>
  </si>
  <si>
    <t xml:space="preserve">عقــود زواج الإماراتيين المسجلة حسب الفئة العمرية للزوجين  </t>
  </si>
  <si>
    <t>Registered Emirati Marriage Contracts by Age Group of Spouse</t>
  </si>
  <si>
    <t xml:space="preserve">متوسط ووسيط العمرعند الزواج حسب الجنسية والنوع الاجتماعي </t>
  </si>
  <si>
    <t>Average and Median Age at Marriage by Nationality and Gender</t>
  </si>
  <si>
    <t xml:space="preserve">عقــود الزواج المسجلة حسب فرق العمر بين الأزواج وجنسية الزوجين </t>
  </si>
  <si>
    <t>Registered Marriage Contracts by Age Gap between Spouses, and Nationality of the Spouses</t>
  </si>
  <si>
    <t xml:space="preserve">عقــود الزواج المسجلة حسب جنسية الزوج والزوجة ومجموعات الدول  </t>
  </si>
  <si>
    <t xml:space="preserve">Registered Marriage Contracts by Nationality of the Husband , Wife and Countries Groups </t>
  </si>
  <si>
    <t xml:space="preserve">عقــود الزواج المسجلة حسب الحالة الزواجية للزوجين قبل العقد الحالي </t>
  </si>
  <si>
    <t>Registered Marriage Contracts by Marital Status of Spouse before Current Contract</t>
  </si>
  <si>
    <t xml:space="preserve">عقــود زواج الإماراتيين المسجلة حسب الحالة الزواجية للزوجين قبل العقد الحالي </t>
  </si>
  <si>
    <t>Registered Emirati Marriage Contracts for Emiratis by Marital Status of Spouse before Current Contract</t>
  </si>
  <si>
    <t xml:space="preserve">عقــود الزواج المسجلة حسب الحالة التعليمية للزوج والجنسية </t>
  </si>
  <si>
    <t>Registered Marriage Contracts by Husband's Education Level and Nationality</t>
  </si>
  <si>
    <t xml:space="preserve">عقــود الزواج المسجلة حسب الحالة التعليمية للزوجة والجنسية </t>
  </si>
  <si>
    <t>Registered Marriage Contracts by Wife's Education Level and Nationality</t>
  </si>
  <si>
    <t xml:space="preserve">عقــود الزواج المسجلة حسب الحالة العملية للزوج والجنسية </t>
  </si>
  <si>
    <t>Registered Marriage Contracts by Husband's Employment Status and Nationality</t>
  </si>
  <si>
    <t xml:space="preserve">عقــود الزواج المسجلة حسب الحالة العملية للزوجة والجنسية </t>
  </si>
  <si>
    <t>Registered Marriage Contracts by Wife's Employment Status and Nationality</t>
  </si>
  <si>
    <t xml:space="preserve">عقــود الزواج المسجلة حسب صلة القرابة بين الزوجين والجنسية </t>
  </si>
  <si>
    <t>Registered Marriage Contracts by Spouse Relationship and Nationality</t>
  </si>
  <si>
    <t xml:space="preserve">حالات الطلاق المسجلة حسب الجنسية </t>
  </si>
  <si>
    <t>Divorce Cases by Nationality</t>
  </si>
  <si>
    <t xml:space="preserve">حالات الطلاق المسجلة المختلطة وغير المختلطة </t>
  </si>
  <si>
    <t>Mixed and Un-mixed Divorce Cases</t>
  </si>
  <si>
    <t xml:space="preserve">حالات الطلاق المسجلة حسب الشهر والجنسية </t>
  </si>
  <si>
    <t>Divorce Cases by Month and Nationality</t>
  </si>
  <si>
    <t xml:space="preserve">حالات الطلاق المسجلة حسب الفئة العمرية للزوج والجنسية </t>
  </si>
  <si>
    <t>Divorce Cases by Age Group of Husband and Nationality</t>
  </si>
  <si>
    <t xml:space="preserve">حالات الطلاق المسجلة حسب الفئة العمرية للزوجة والجنسية </t>
  </si>
  <si>
    <t>Divorce Cases by Age Group of Wife and Nationality</t>
  </si>
  <si>
    <t xml:space="preserve">حالات الطلاق المسجلة حسب الفئة العمرية للزوجين </t>
  </si>
  <si>
    <t>Divorce Cases by Age Group of Spouse</t>
  </si>
  <si>
    <t xml:space="preserve">حالات طلاق الإماراتيين المسجلة حسب الفئة العمرية للزوجين  </t>
  </si>
  <si>
    <t>Registered Emirati Divorce Contracts by Age Group of Spouse</t>
  </si>
  <si>
    <t xml:space="preserve">متوسط ووسيط العمرعند الطلاق حسب الجنسية والنوع الاجتماعي </t>
  </si>
  <si>
    <t>Average and Median Age at Divorce by Nationality and Gender</t>
  </si>
  <si>
    <t xml:space="preserve">حالات الطلاق المسجلة حسب فرق العمر بين الزوجين وجنسية الزوجين </t>
  </si>
  <si>
    <t>Divorce Cases by Age Gap between Spouses, and Nationality of the Spouses</t>
  </si>
  <si>
    <t xml:space="preserve">حالات الطلاق المسجلة حسب جنسية الزوج والزوجة (مجموعات الدول)  </t>
  </si>
  <si>
    <t xml:space="preserve">Divorce Cases by Nationality of the Husband and Wife (Countries Groups) </t>
  </si>
  <si>
    <t>حالات الطلاق حسب الحالة التعليمية للزوجين</t>
  </si>
  <si>
    <t xml:space="preserve">Divorce Cases by Education Level of Divorced Couples </t>
  </si>
  <si>
    <t xml:space="preserve">المواليد حسب الجنسية والنوع الاجتماعي </t>
  </si>
  <si>
    <t>Births by Nationality and Gender</t>
  </si>
  <si>
    <t xml:space="preserve">المواليد حسب الإمارة والجنســية والنوع الاجتماعي </t>
  </si>
  <si>
    <t>Births by Emirate, Nationality and Gender</t>
  </si>
  <si>
    <t xml:space="preserve">المواليد حسب الجنســية والنوع الاجتماعي وشهر الميلاد </t>
  </si>
  <si>
    <t>Births by Nationality, Gender and Month of Birth</t>
  </si>
  <si>
    <t xml:space="preserve">المواليــد حسب جنسية الأبوين والنوع الاجتماعي للمواليد </t>
  </si>
  <si>
    <t>Births by Parent's Nationality and Gender</t>
  </si>
  <si>
    <t xml:space="preserve">المواليد حسب الفئة العمرية للأم والجنســية والنوع الاجتماعي </t>
  </si>
  <si>
    <t>Births by Mother's Age Group, Nationality and Gender</t>
  </si>
  <si>
    <t xml:space="preserve">الوفيات حسب الجنســيـة والنوع الاجتماعي </t>
  </si>
  <si>
    <t>Deaths by Nationality and Gender</t>
  </si>
  <si>
    <t xml:space="preserve">الوفيات حسب الإمارة والجنسيـة والنوع الاجتماعي </t>
  </si>
  <si>
    <t>Deaths by Emirate, Nationality and Gender</t>
  </si>
  <si>
    <t xml:space="preserve">الوفيات حسب الفئة العمرية والجنسـية والنوع الاجتماعي </t>
  </si>
  <si>
    <t xml:space="preserve">Deaths by Age Group, Nationality and Gender </t>
  </si>
  <si>
    <t xml:space="preserve">وفيات الأطفال حديثي الولادة (أقل من 28 يوم) حسب الإمارة والجنســيـة والنوع الاجتماعي  </t>
  </si>
  <si>
    <t>Neonatal Mortality (Less than 28 days) by Emirate, Nationality and Gender</t>
  </si>
  <si>
    <t xml:space="preserve">وفيات الأطفال الرضع (أقل من سنة) حسب الإمارة والجنسية والنوع الاجتماعي </t>
  </si>
  <si>
    <t>Infant Mortality (Less than one year) by Emirate, Nationality and Gender</t>
  </si>
  <si>
    <t xml:space="preserve">وفيات الأطفال (أقل من 5 سنوات) حسب الإمارة والجنســيـة والنوع الاجتماعي  </t>
  </si>
  <si>
    <t xml:space="preserve"> Child Mortality (Under 5 years) by Emirate, Nationality and Gender</t>
  </si>
  <si>
    <t xml:space="preserve">مؤشرات وفيات الأطفال حسب الجنســيـة والنوع الاجتماعي  </t>
  </si>
  <si>
    <t>Child Mortality Indicators by Nationality and Gender</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</si>
  <si>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</si>
  <si>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</si>
  <si>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</si>
  <si>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</si>
  <si>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</si>
  <si>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</si>
  <si>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</si>
  <si>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</si>
  <si>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</si>
  <si>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</si>
  <si>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</si>
  <si>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</si>
  <si>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</si>
  <si>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</si>
  <si>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</si>
  <si>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</si>
  <si>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</si>
  <si>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</si>
  <si>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</si>
  <si>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</si>
  <si>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</si>
  <si>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</si>
  <si>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المصدر:  المركز الاتحادي للتنافسية والإحصاء
المحاكم الشرعية - وزارة العدل
مركز الإحصاء -  أبوظبي
مركز دبي للإحصاء
مركز رأس الخيمة للإحصاء
وزارة الصحة ووقاية المجتمع</t>
  </si>
  <si>
    <t>Source: Federal Competitiveness and Statistics Centre
Shari'a  Courts - Ministry of Justice
Statistics Centre - Abu Dhabi
Dubai Statistics Centre
RAK Centre for Statistics
Ministry of Health and Prevention</t>
  </si>
  <si>
    <t>Source name</t>
  </si>
  <si>
    <t>الدورية</t>
  </si>
  <si>
    <t>سنوية</t>
  </si>
  <si>
    <t>Annual</t>
  </si>
  <si>
    <t>Periodicity</t>
  </si>
  <si>
    <t>السنة (الفترة) المرجعية</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</si>
  <si>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</si>
  <si>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</si>
  <si>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</si>
  <si>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</si>
  <si>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</si>
  <si>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</si>
  <si>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</si>
  <si>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</si>
  <si>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</si>
  <si>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</si>
  <si>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</si>
  <si>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</si>
  <si>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</si>
  <si>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</si>
  <si>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</si>
  <si>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</si>
  <si>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</si>
  <si>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السكان</t>
  </si>
  <si>
    <t>العد الشامل لجميع الأفراد الموجودين على قيد الحياة داخل حدود الدولة في لحظة زمنية محددة ومعرفة خصائصهم الديموغرافية، من واقع السجلات الإدارية الرسمية للدولة</t>
  </si>
  <si>
    <t>Population count is the total count of all persons living within the boundaries of the country at a specific time with their demographic characteristics from the official administrative records of the country.</t>
  </si>
  <si>
    <t>Population</t>
  </si>
  <si>
    <t>نسبة النوع</t>
  </si>
  <si>
    <t>عدد الذكور المقيمين بصفة معتادة في الدولة في سنة ميلادية معينة لكل 100 أنثى مقيمة بصفة معتادة في الدولة  في نفس السنة</t>
  </si>
  <si>
    <t>The number of males per 100 females in a population.</t>
  </si>
  <si>
    <t>Sex ratio</t>
  </si>
  <si>
    <t>الزواج</t>
  </si>
  <si>
    <t>هو الارتباط الشرعي والقانوني بين الزوج والزوجة حيث تحكم القوانين الإسلامية شرعية هذا الزواج</t>
  </si>
  <si>
    <t>Is the legal relationship between a husband and wife, where Islamic laws govern the legitimacy of this marriage.</t>
  </si>
  <si>
    <t>Marriage</t>
  </si>
  <si>
    <t>عقد الزواج</t>
  </si>
  <si>
    <t>عقد الزواج هو وﺛﻴﻘﺔ رﺳﻤﻴﺔ ﺗﺜﺒﺖ واﻗﻌﺔ الزواج ﺑﻴﻦ اﻟﻄﺮﻓﻴﻦ (الزوج و الزوجة) ﺑﺎﺳﻤﻴﻬﻤﺎ و تحتوي على بياناتهم الشخصية</t>
  </si>
  <si>
    <t>The marriage contract is an official document that proves the fact of the marriage between the two parties (husband and wife) in their names and contains their personal data</t>
  </si>
  <si>
    <t>Marriage Cases</t>
  </si>
  <si>
    <t>إجمالي حالات الزواج
الإماراتيين</t>
  </si>
  <si>
    <t>هو الزواج الذي يحتوي على شريك واحد على الأقل يحمل الجنسية الإماراتية. (يتضمن حالات الزواج بين ذكر إماراتي وأنثى إماراتية أو ذكر إماراتي وأنثى غير إماراتية أو ذكر غير إماراتي وأنثى إماراتية)</t>
  </si>
  <si>
    <t>It is a marriage that contains at least one Emirati partner (includes marriage cases between an Emirati male / Emirati female + Emirati male / non-Emirati female + non-Emirati male / Emirati female)</t>
  </si>
  <si>
    <t>Total Emirati Marriage Cases</t>
  </si>
  <si>
    <t>إجمالي حالات الزواج
غير الإماراتيين</t>
  </si>
  <si>
    <t>هو الزواج الذي يحتوي على شريك واحد على الأقل لا يحمل الجنسية الإماراتية. (يتضمن حالات الزواج بين ذكر غير إماراتي وأنثى غير إماراتية أو ذكر غير إماراتي وأنثى إماراتية أو ذكر إماراتي وأنثى غير إماراتية)</t>
  </si>
  <si>
    <t>It is a marriage that contains at least one partner who does not hold Emirati citizenship (includes marriage cases between a non-Emirati male / a non-Emirati female + a non-Emirati male / an Emirati female + an Emirati male and a non-Emirati female)</t>
  </si>
  <si>
    <t>Total Marriage cases for non-Emiratis</t>
  </si>
  <si>
    <t>الزواج المختلط</t>
  </si>
  <si>
    <t>هو عقد الزواج المسجل بين إماراتي وغير إماراتية  أو الزواج القائم بين غير إماراتي وإماراتية</t>
  </si>
  <si>
    <t>It is the registered marriage contract between either an Emirati and a non-Emirati or a marriage between a non-Emirati and an Emirati woman</t>
  </si>
  <si>
    <t>Mixed Marriage</t>
  </si>
  <si>
    <t>الزواج غير المختلط</t>
  </si>
  <si>
    <t>هو عقد الزواج المسجل بين إماراتي وإماراتية أو الزواج القائم بين غير إماراتي و غير إماراتية.</t>
  </si>
  <si>
    <t>It is the registered marriage contract between either an Emirati and an Emirati or a marriage between a non-Emirati and a non-Emirati</t>
  </si>
  <si>
    <t>Unmixed Marriage</t>
  </si>
  <si>
    <t>متوسط العمر عند الزواج</t>
  </si>
  <si>
    <t>هو متوسط جميع أعمار الأفراد الذين تم تسجيل عقود زواجهم داخل الدولة بغض النظر إن كان هذا الزواج لأول مرة أم لا</t>
  </si>
  <si>
    <t>It is the average of all ages of individuals whose marriage cases were registered within the country, regardless of whether this marriage was for the first time or not</t>
  </si>
  <si>
    <t>Average age at Marriage</t>
  </si>
  <si>
    <t>وسيط العمر عند الزواج</t>
  </si>
  <si>
    <t>العمر الذي تزوج فيه نصف الأفراد قبل بلوغهم هذه العمر.</t>
  </si>
  <si>
    <t>The age where half of the individuals were married before they reach this age</t>
  </si>
  <si>
    <t>Median Age at Marriage</t>
  </si>
  <si>
    <t>الطلاق</t>
  </si>
  <si>
    <t>هو الارتباط الشرعي والقانوني بين الزوج والزوجة حيث تحكم القوانين الإسلامية شرعية هذا الطلاق</t>
  </si>
  <si>
    <t>Is the legal relationship between a husband and wife, where Islamic laws govern the legitimacy of this Divorc</t>
  </si>
  <si>
    <t>Divorce</t>
  </si>
  <si>
    <t>عقد الطلاق</t>
  </si>
  <si>
    <t>عقد الطلاق هو وﺛﻴﻘﺔ رﺳﻤﻴﺔ ﺗﺜﺒﺖ واﻗﻌﺔ الطلاق ﺑﻴﻦ اﻟﻄﺮﻓﻴﻦ (الزوج و الزوجة) ﺑﺎﺳﻤﻴﻬﻤﺎ و تحتوي على بياناتهم الشخصية</t>
  </si>
  <si>
    <t>The Divorce contract is an official document that proves the fact of the Divorce between the two parties (husband and wife) in their names and contains their personal data</t>
  </si>
  <si>
    <t>Divorce Cases</t>
  </si>
  <si>
    <t>إجمالي حالات الطلاق
الإماراتيين</t>
  </si>
  <si>
    <t>هو الطلاق الذي يحتوي على شريك واحد على الأقل يحمل الجنسية الإماراتية. (يتضمن حالات الطلاق بين ذكر إماراتي وأنثى إماراتية أو ذكر إماراتي وأنثى غير إماراتية أو ذكر غير إماراتي وأنثى إماراتية)</t>
  </si>
  <si>
    <t>It is a Divorce that contains at least one Emirati partner (includes Divorce cases between an Emirati male / Emirati female + Emirati male / non-Emirati female + non-Emirati male / Emirati female)</t>
  </si>
  <si>
    <t>Total Emirati Divorce Cases</t>
  </si>
  <si>
    <t>إجمالي حالات الطلاق
غير الإماراتيين</t>
  </si>
  <si>
    <t>هو الطلاق الذي يحتوي على شريك واحد على الأقل لا يحمل الجنسية الإماراتية. (يتضمن حالات الطلاق بين ذكر غير إماراتي وأنثى غير إماراتية أو ذكر غير إماراتي وأنثى إماراتية أو ذكر إماراتي وأنثى غير إماراتية)</t>
  </si>
  <si>
    <t>It is a Divorce that contains at least one partner who does not hold Emirati citizenship (includes Divorce cases between a non-Emirati male / a non-Emirati female + a non-Emirati male / an Emirati female + an Emirati male and a non-Emirati female)</t>
  </si>
  <si>
    <t>Total Divorce cases for non-Emiratis</t>
  </si>
  <si>
    <t>الطلاق المختلط</t>
  </si>
  <si>
    <t>هو عقد الطلاق المسجل بين إماراتي وغير إماراتية  أو الطلاق القائم بين غير إماراتي وإماراتية</t>
  </si>
  <si>
    <t>It is the registered Divorce contract between either an Emirati and a non-Emirati or a Divorce between a non-Emirati and an Emirati woman</t>
  </si>
  <si>
    <t>Mixed Divorce</t>
  </si>
  <si>
    <t>الطلاق غير المختلط</t>
  </si>
  <si>
    <t>هو عقد الطلاق المسجل بين إماراتي وإماراتية أو الطلاق القائم بين غير إماراتي و غير إماراتية.</t>
  </si>
  <si>
    <t>It is the registered Divorce contract between either an Emirati and an Emirati or a Divorce between a non-Emirati and a non-Emirati</t>
  </si>
  <si>
    <t>Unmixed Divorce</t>
  </si>
  <si>
    <t>متوسط العمر عند الطلاق</t>
  </si>
  <si>
    <t>هو متوسط جميع أعمار الأفراد الذين تم تسجيل حالات طلاقهم داخل الدولة بغض النظر إن كان هذا الطلاق لأول مرة أم لا</t>
  </si>
  <si>
    <t>It is the average of all ages of individuals whose Divorce cases were registered within the country, regardless of whether this Divorce was for the first time or not</t>
  </si>
  <si>
    <t>Average age at Divorce</t>
  </si>
  <si>
    <t>وسيط العمر عند الطلاق</t>
  </si>
  <si>
    <t>Median Age at Divorce</t>
  </si>
  <si>
    <t>المولود الحي</t>
  </si>
  <si>
    <t>تعد الولادة حية عندما يظهر على الطفل أي علامة من علامات الحياة مثل التنفس أو خفقات القلب، ويعبر هذا المصطلح عن اكتمال عملية طرد أو استخراج نتاج الحمل من بطن الأم، بصرف النظر عن مدة الحمل، بحيث يتنفس المولود بعد هذا الانفصال، أو تبدو عليه أية علامة أخرى من علامات الحياة، مثل دقات القلب، أو نبض الحبل السري أو حركة مؤكدة للعضلات الارادية، سواء كانت المشيمة متصلة أم لا، وأي نتاج لهذه الولادة يعتبر مولود حي.</t>
  </si>
  <si>
    <t>Childbirth is alive when the baby shows any sign of life such as breathing or heart palpitations. This term expresses the completion of the process of expelling or removing the product of pregnancy from the mother's abdomen, regardless of the duration of the pregnancy. So that the newborn breathes after this separation, or any other sign of life appears on him, such as the heart rate, the pulse of the umbilical cord or the confirmed movement of the voluntary muscles, whether the placenta is connected or not, and any product of this birth is considered a live birth.</t>
  </si>
  <si>
    <t>Live Birth</t>
  </si>
  <si>
    <t xml:space="preserve">عدد المواليد </t>
  </si>
  <si>
    <t>إجمالي عدد المواليد أحياء الذين تم تسجيلهم ضمن أحد المرافق الصحية والمستشفيات في الدولة خلال سنة تقويمية محددة، ويشمل أبناء المواطنين المولودين بالخارج والذي تم تسجيلهم داخل الدولة.</t>
  </si>
  <si>
    <t>The total number of live births who were registered in one of the health facilities and hospitals in the country during a specific calendar year. It also includes children of citizens born abroad who were registered inside the country.</t>
  </si>
  <si>
    <t>Number of births</t>
  </si>
  <si>
    <t>نسبة الولادات التي يشرف عليها أخصائيون صحّيون مَهَرة</t>
  </si>
  <si>
    <t>نسبة الولادات التي أشرف عليها اختصاصيون صحيون مهرة من اجمالي الولادات.</t>
  </si>
  <si>
    <t>Proportion of births attended by skilled health professionals out of total deliveries.</t>
  </si>
  <si>
    <t>Proportion of births attended by skilled health personnel</t>
  </si>
  <si>
    <t>معدل الولادات لدى المراهقات (19-15 سنة) لكل 1,000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</si>
  <si>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</si>
  <si>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</si>
  <si>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(15–19 years) per 1,000 women in that age group</t>
  </si>
  <si>
    <t>معدل المواليد الخام (لكل 1,000 من السكان)</t>
  </si>
  <si>
    <t>عدد المواليد الأحياء المسجلين خلال سنة تقويمية مقسوماً على عدد السكان في منتصف تلك السنة.</t>
  </si>
  <si>
    <t>The number of live births per 1,000 population in a given year.</t>
  </si>
  <si>
    <t>Crude Births Rate (Per 1,000 population)</t>
  </si>
  <si>
    <t>معدل الخصوبة الكلي للمواطنين (طفل لكل امرأة إماراتية)</t>
  </si>
  <si>
    <t>متوسط عدد الأطفال الذين يمكن أن تنجبهم امرأة (أو مجموعة من النساء) إذا كان سلوكها الإنجابي طول حياتها يطابق معدلات الخصوبة الخاصة بالعمر في سنة معينة.</t>
  </si>
  <si>
    <t xml:space="preserve">The average number of children that would be born to a woman by the time she ended childbearing if she were to pass through all her childbearing years conforming to the agespecific fertility rates of a given year. </t>
  </si>
  <si>
    <t>Emirati Total Fertlity Rate (Children per Emirati woman)</t>
  </si>
  <si>
    <t>الوفاة</t>
  </si>
  <si>
    <t>تعد الوفاة "حالة توقف دائم لجميع مظاهر الحياة لشخص ما في أي وقت بعد الولادة بما في ذلك الذهان، والسكتة القلبية، وتوقف التنفس، وتوقف الاستجابة". ويرتبط هذا التعريف بالولادة الحيّة ويستثني فئة المولود الميت والحالات الأخرى جميعها لفقدان الجنين مثل الإجهاض التلقائي والإجهاض المستحث.</t>
  </si>
  <si>
    <t>Death is "a permanent cessation of all aspects of a person's life at any time after birth including psychosis, cardiac arrest, respiratory arrest, and response stops." This definition is related to live birth and excludes the category of dead baby and all other conditions of fetal loss, such as spontaneous abortion and induced abortion.</t>
  </si>
  <si>
    <t>Deaths</t>
  </si>
  <si>
    <t>عدد الوفيات</t>
  </si>
  <si>
    <t>عدد الوفيات التي تم تسجيلها ضمن أحد المرافق الصحية والمستشفيات في الدولة خلال سنة تقويمية محددة، ويشمل وفيات الإماراتيين المتوفين بالخارج والذي تم تسجيلهم داخل الدولة.</t>
  </si>
  <si>
    <t>The number of deaths that were registered in one of the health facilities and hospitals in the country during a specific calendar year. It also includes deaths of Emiratis who died abroad and who were registered inside the country.</t>
  </si>
  <si>
    <t>Number of deaths</t>
  </si>
  <si>
    <t>عدد المواليد الأموات</t>
  </si>
  <si>
    <t>الأطفال الذين ولدوا أموات بعد 24 أسبوع من الحمل</t>
  </si>
  <si>
    <t>The number of still births in a specific calendar year: still births are defined as fetal death after 24 weeks of gestation</t>
  </si>
  <si>
    <t xml:space="preserve">Number of stillbirths </t>
  </si>
  <si>
    <t>عدد وفيات الأطفال دون 5 سنوات</t>
  </si>
  <si>
    <t>عدد الوفيات خلال أول خمس سنوات من ولادة الطفل</t>
  </si>
  <si>
    <t>The number of death incidents of children under the age of five during a specific year</t>
  </si>
  <si>
    <t>Number of under 5 years mortality</t>
  </si>
  <si>
    <t>معدل وفيات الأطفال دون 5 سنوات</t>
  </si>
  <si>
    <t>عدد وفيات الأطفال تحت عمر الخامسة خلال عام معين لكل 1000 مولود حي خلال نفس العام</t>
  </si>
  <si>
    <t>The number of death incidents of children under the age of five during a certain year per 1000 live-births within the same year</t>
  </si>
  <si>
    <t>Under 5 mortality rate</t>
  </si>
  <si>
    <t>عدد وفيات الأطفال الخدج (حديثي الولادة)</t>
  </si>
  <si>
    <t>عدد الوفيات خلال 28 يوما أو أقل من ولادة الطفل</t>
  </si>
  <si>
    <t>The number of death incidents of infants aged 28 days or less</t>
  </si>
  <si>
    <t>Number of neonatal deaths (less than one month)</t>
  </si>
  <si>
    <t>معدل وفيات الأطفال الخدج (اقل من شهر)</t>
  </si>
  <si>
    <t>عدد وفيات الرضع الذين تبلغ أعمارهم 28 يومًا أو أقل لكل 1000 مولود حي خلال سنة تقويمية</t>
  </si>
  <si>
    <t>The number of infants death incidents aged 28 days or less in a specific calendar year per 1000 live-births</t>
  </si>
  <si>
    <t>Neonatal mortality rate (less than one month)</t>
  </si>
  <si>
    <t>عدد وفيات الأطفال الرضع (أقل من سنة)</t>
  </si>
  <si>
    <t>عدد وفيات الأطفال الرضع (أقل من عمر 12 شهرا) خلال عام معين</t>
  </si>
  <si>
    <t xml:space="preserve">The number of deaths of children under 1 year (age less than 12 months) during a certain year
</t>
  </si>
  <si>
    <t>The number of infant mortality (less than one year)</t>
  </si>
  <si>
    <t>معدل وفيات الأطفال الرضع (أقل من سنه)</t>
  </si>
  <si>
    <t>عدد حالات الوفاة للأطفال الرضع أي قبل إتمام السنة الأولى من العمر لكل 1000 مولود حي خلال سنة تقويمية</t>
  </si>
  <si>
    <t>The number of death incidents of infants per 1000 live- births in a specific calendar year before completing the first year of life</t>
  </si>
  <si>
    <t xml:space="preserve">Infant mortality rate (less than one year) </t>
  </si>
  <si>
    <t>نسبة الوفيات النفاسية</t>
  </si>
  <si>
    <t>عدد وفيات الأمهات حول الولادة  لكل 100,000 ولادة حية</t>
  </si>
  <si>
    <t>Number of maternal deaths per 100,000 live births</t>
  </si>
  <si>
    <t>Maternal mortality ratio</t>
  </si>
  <si>
    <t>معدل الوفيات من الأمراض الأربعة الرئيسية غير المعدية</t>
  </si>
  <si>
    <t>معدل الوفيات من أمراض القلب والأوعية الدموية،  السرطان، الأمراض التنفسية المزمنة لكل 100,000 من السكان</t>
  </si>
  <si>
    <t>Mortality rate from cardiovascular disease, cancer, and chronic respiratory diseases per 100,000 population</t>
  </si>
  <si>
    <t>Probability of Dying from the four Major NCDs</t>
  </si>
  <si>
    <t>معدل الوفيات من أمراض القلب والأوعية الدموية</t>
  </si>
  <si>
    <t>معدل الوفيات من أمراض القلب والأوعية الدموية لكل 100,000 من السكان</t>
  </si>
  <si>
    <t>Mortality rate from cardiovascular disease per 100,000 population</t>
  </si>
  <si>
    <t>Cardiovascular disease</t>
  </si>
  <si>
    <t>معدل الوفيات من السرطان</t>
  </si>
  <si>
    <t>معدل الوفيات من أمراض السرطان لكل 100,000 من السكان</t>
  </si>
  <si>
    <t>Cancer death rate per 100,000 population</t>
  </si>
  <si>
    <t>Cancer</t>
  </si>
  <si>
    <t>معدل الوفيات من الأمراض التنفسية المزمنة</t>
  </si>
  <si>
    <t>معدل الوفيات من أمراض التنفسية المزمنة لكل 100,000 من السكان</t>
  </si>
  <si>
    <t>Mortality rate from chronic respiratory diseases per 100,000 population</t>
  </si>
  <si>
    <t>Chronic respiratory disease</t>
  </si>
  <si>
    <t>معدل وفيات الانتحار</t>
  </si>
  <si>
    <t>عدد الوفيات الناتجة من الانتحار لكل 100,000 من السكان</t>
  </si>
  <si>
    <t>The number of deaths resulting from suicide per 100,000 population</t>
  </si>
  <si>
    <t>Suicide mortality rate</t>
  </si>
  <si>
    <t>معدلات الوفيات الناجمة عن الإصابات جراء حوادث المرور على الطرق</t>
  </si>
  <si>
    <t>عدد الوفيات الناتجة من حوادث الطرق لكل 100,000 من السكان</t>
  </si>
  <si>
    <t>The number of deaths resulting from road accidents per 100,000 population</t>
  </si>
  <si>
    <t>Death rate due to road traffic injuries</t>
  </si>
  <si>
    <t>معدل الولادات لدى المراهقات (15-19 سنة) لكل 000 1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</si>
  <si>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</si>
  <si>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</si>
  <si>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( 15–19 years) per 1,000 women in that age group</t>
  </si>
  <si>
    <t>عدد المواليد الأحياء المسجلين خلال سنة تقويمية مقسوما على عدد السكان في منتصف تلك السنة</t>
  </si>
  <si>
    <t>The number of live births per 1,000 population in a given year.  Not to be confused with the growth rate.</t>
  </si>
  <si>
    <t>معدل الوفيات الخام (لكل 1,000 من السكان)</t>
  </si>
  <si>
    <t>يمثل معدل الوفيات الخام عدد هذه الوفيات من كل 1000 من السكان خلال سنة معينة.</t>
  </si>
  <si>
    <t>The death rate (also called the crude death rate) is the number of deaths per 1,000 population in a given year.</t>
  </si>
  <si>
    <t>Crude Deaths Rate (Per 1,000 population)</t>
  </si>
  <si>
    <t>العمر المتوقع عند الميلاد (بالسنوات)</t>
  </si>
  <si>
    <t>هو معدل السنوات الإضافية التي قد يعيشها الفرد إذا استمرت اتجاهات الوفيات الحالية على حالها. ويعرف هذا المصطلح أيضا بتوقع البقاء على قيد الحياة عند الولادة أو عند أعمار أخرى.</t>
  </si>
  <si>
    <t>Life expectancy is an estimate of the average number of additional years a person could expect to live if the age-specific death rates for a given year prevailed for the rest of his or her life. Life expectancy is a hypothetical measure because it is based on current death rates and actual death rates change over the course of a person’s lifetime. Each person’s life expectancy changes as he or she grows older and as mortality trends change.</t>
  </si>
  <si>
    <t>Life Expectancy at Birth (Years)</t>
  </si>
  <si>
    <t>معدل الوفيات المنسوب إلى المياه غير المأمونة، وخدمات الصرف الصحي غير المأمونة والافتقار إلى المرافق الصحية</t>
  </si>
  <si>
    <t>عدد الوفيات المنسوب إلى المياه غير المأمونة، وخدمات الصرف الصحي غير المأمونة والافتقار إلى المرافق الصحية لكل 100,000 من السكان</t>
  </si>
  <si>
    <t xml:space="preserve">Number of deaths attributed to unsafe water, unsafe sanitation and lack of hygiene per 100,000 population </t>
  </si>
  <si>
    <t>Mortality rate attributed to unsafe water, unsafe sanitation and lack of hygiene</t>
  </si>
  <si>
    <t>التصانيف الإحصائية المستخدمة</t>
  </si>
  <si>
    <t xml:space="preserve">Statistical Classifications </t>
  </si>
  <si>
    <t>الدليل الإرشادي لإحصاءات الزواج والطلاق في دولة الإمارات العربية المتحدة</t>
  </si>
  <si>
    <t>Marriage and Divorce Statistics Guidelines in the United Arab Emirates</t>
  </si>
  <si>
    <r>
      <t xml:space="preserve">عدد سكان دولة الإمارات العربية المتحدة حسب النوع الاجتماعي </t>
    </r>
    <r>
      <rPr>
        <b/>
        <sz val="9"/>
        <rFont val="Arial"/>
        <family val="2"/>
      </rPr>
      <t>2000-2024</t>
    </r>
  </si>
  <si>
    <t>UAE Population by Gender, 2000-2024</t>
  </si>
  <si>
    <t>السنة</t>
  </si>
  <si>
    <t>ذكور</t>
  </si>
  <si>
    <t>إناث</t>
  </si>
  <si>
    <t>المجموع</t>
  </si>
  <si>
    <t>Year</t>
  </si>
  <si>
    <t>Total</t>
  </si>
  <si>
    <t>المصدر: المركز الاتحادي للتنافسية والإحصاء</t>
  </si>
  <si>
    <t>Source: Federal Competitiveness and Statistics Centre</t>
  </si>
  <si>
    <r>
      <t xml:space="preserve">عقــود الزواج المسجلة حسب الجنسية </t>
    </r>
    <r>
      <rPr>
        <b/>
        <sz val="9"/>
        <color theme="1"/>
        <rFont val="Arial"/>
        <family val="2"/>
      </rPr>
      <t>2010-2024</t>
    </r>
  </si>
  <si>
    <t>Registered Marriage Contracts by Nationality, 2010-2024</t>
  </si>
  <si>
    <r>
      <t xml:space="preserve">السنة
</t>
    </r>
    <r>
      <rPr>
        <b/>
        <sz val="9"/>
        <color theme="0"/>
        <rFont val="Arial"/>
        <family val="2"/>
      </rPr>
      <t>Year</t>
    </r>
  </si>
  <si>
    <t>زوج إماراتي</t>
  </si>
  <si>
    <t>زوج غير إماراتي</t>
  </si>
  <si>
    <r>
      <t xml:space="preserve">المجموع
</t>
    </r>
    <r>
      <rPr>
        <b/>
        <sz val="9"/>
        <color theme="0"/>
        <rFont val="Arial"/>
        <family val="2"/>
      </rPr>
      <t>Total</t>
    </r>
  </si>
  <si>
    <t>Emirati  Husband</t>
  </si>
  <si>
    <t>Non-Emirati Husband</t>
  </si>
  <si>
    <t>زوجة إماراتية</t>
  </si>
  <si>
    <t>زوجة غير إماراتية</t>
  </si>
  <si>
    <t>Emirati Wife</t>
  </si>
  <si>
    <t>Non-Emirati Wife</t>
  </si>
  <si>
    <t>المصدر:  المركز الاتحادي للتنافسية والإحصاء
المحاكم الشرعية - وزارة العدل
مركز الإحصاء -  أبوظبي
مركز دبي للإحصاء
مركز رأس الخيمة للإحصاء</t>
  </si>
  <si>
    <t>Source: Federal Competitiveness and Statistics Centre
Shari'a  Courts - Ministry of Justice
Statistics Centre - Abu Dhabi
Dubai Statistics Centre
RAK Centre for Statistics</t>
  </si>
  <si>
    <r>
      <t xml:space="preserve">عقــود الزواج المسجلة حسب الجنسية </t>
    </r>
    <r>
      <rPr>
        <b/>
        <sz val="9"/>
        <rFont val="Arial"/>
        <family val="2"/>
      </rPr>
      <t>2024</t>
    </r>
  </si>
  <si>
    <r>
      <t xml:space="preserve">عقــود الزواج المسجلة حسب الجنسية </t>
    </r>
    <r>
      <rPr>
        <b/>
        <sz val="9"/>
        <rFont val="Arial"/>
        <family val="2"/>
      </rPr>
      <t>2023</t>
    </r>
  </si>
  <si>
    <r>
      <t xml:space="preserve">عقــود الزواج المسجلة حسب الجنسية </t>
    </r>
    <r>
      <rPr>
        <b/>
        <sz val="9"/>
        <rFont val="Arial"/>
        <family val="2"/>
      </rPr>
      <t>2022</t>
    </r>
  </si>
  <si>
    <t>Registered Marriage Contracts by Nationality, 2024</t>
  </si>
  <si>
    <t xml:space="preserve"> Registered Marriage Contracts by Nationality, 2023</t>
  </si>
  <si>
    <t>Registered Marriage Contracts by Nationality, 2022</t>
  </si>
  <si>
    <t xml:space="preserve"> Registered Marriage Contracts by Nationality, 2021</t>
  </si>
  <si>
    <t xml:space="preserve">المجموع
</t>
  </si>
  <si>
    <t>عقود الزواج</t>
  </si>
  <si>
    <t>Marriage contracts</t>
  </si>
  <si>
    <t>النسبة (%)</t>
  </si>
  <si>
    <t>Percentage (%)</t>
  </si>
  <si>
    <t>المصدر: المركز الاتحادي للتنافسية والإحصاء
المحاكم الشرعية - وزارة العدل
مركز الإحصاء -  أبوظبي
مركز دبي للإحصاء
مركز رأس الخيمة للإحصاء</t>
  </si>
  <si>
    <t>المصدر: المركز الاتحادي للتنافسية والإحصاء، المحاكم الشرعية - وزارة العدل، مركز الإحصاء -  أبوظبي، مركز دبي للإحصاء، مركز رأس الخيمة للإحصاء</t>
  </si>
  <si>
    <t>Source: Federal Competitiveness and Statistics Authority; Shari'a  Courts - Ministry of Justice; Statistics centre - Abu Dhabi; Dubai Statistics centre; Rak centre for Statistics</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</si>
  <si>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</si>
  <si>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t>Source: Federal Competitiveness and Statistics Authority; Shari'a  Courts - Ministry of justice; Statistics centre - Abu Dhabi; Dubai Statistics centre; Rak centre for Statistics and Studies</t>
  </si>
  <si>
    <t>عقــود الزواج المسجلة المختلطة وغير المختلطة 2024</t>
  </si>
  <si>
    <r>
      <t xml:space="preserve">عقــود الزواج المسجلة المختلطة وغير المختلطة </t>
    </r>
    <r>
      <rPr>
        <b/>
        <sz val="9"/>
        <rFont val="Arial"/>
        <family val="2"/>
      </rPr>
      <t>2023</t>
    </r>
  </si>
  <si>
    <r>
      <t xml:space="preserve">عقــود الزواج المسجلة المختلطة وغير المختلطة </t>
    </r>
    <r>
      <rPr>
        <b/>
        <sz val="9"/>
        <rFont val="Arial"/>
        <family val="2"/>
      </rPr>
      <t>2022</t>
    </r>
  </si>
  <si>
    <t>عقــود الزواج المسجلة المختلطة وغير المختلطة 2021</t>
  </si>
  <si>
    <t>Mixed and Un-mixed Registered Marriage Contracts, 2024</t>
  </si>
  <si>
    <t xml:space="preserve"> Mixed and Un-mixed Registered Marriage Contracts, 2023</t>
  </si>
  <si>
    <t>Mixed and Un-mixed Registered Marriage Contracts, 2022</t>
  </si>
  <si>
    <t>Mixed and Un-mixed Registered Marriage Contracts, 2021</t>
  </si>
  <si>
    <t>إماراتيون</t>
  </si>
  <si>
    <t>غير إماراتيين</t>
  </si>
  <si>
    <t xml:space="preserve">Emirati </t>
  </si>
  <si>
    <t>Non-Emirati</t>
  </si>
  <si>
    <t>زواج غير مختلط</t>
  </si>
  <si>
    <t>زواج مختلط</t>
  </si>
  <si>
    <t>المجموع
Total</t>
  </si>
  <si>
    <t>المجموع
Total</t>
  </si>
  <si>
    <t>ملاحظة: بعض عقــود الزواج المسجلة يتم تصنيفها على أنها "حالات زواج إماراتيين" كما يتم تصنيفها في نفس الوقت على أنها "حالات زواج غير إماراتيين" و ذلك في حالة الزواج المختلط، لذلك فإن مجموع الحالتين لا يؤدي إلى عدد عقــود الزواج  المسجلة</t>
  </si>
  <si>
    <t>Note: Certain registered marriage contracts fall into the classification of "Total Emirati Marriage," while concurrently being categorized as "Total Non-Emirati Marriage" in mixed Marriage situations. Therefore, the combined total of these two cases do not represent the overall number of total registered marriage contracts</t>
  </si>
  <si>
    <t>ملاحظة: بعض عقــود الزواج المسجلة يتم تصنيفها  على أنها "حالات زواج إماراتيين" كما يتم تصنيفها في نفس الوقت على أنها "حالات زواج غير إماراتيين" و ذلك في حالة الزواج المختلط، لذلك فإن مجموع الحالتين لا يؤدي إلى عدد عقــود الزواج  المسجلة</t>
  </si>
  <si>
    <t>Note: Certain registered marriage contracts fall into the classification of "Total Emirati Marriage," while concurrently being categorized as "Total Non-Emirati Marriage" in mixed Marriage situations. Therefore, the combined total of these two cases does not represent the overall number of total registered marriage contracts.</t>
  </si>
  <si>
    <t>Note: Some Registered Marriage Contracts are categorized as "Total Emirati Marriage" and they are also classified as "Total Non-Emirati Marriage" on mixed marriage, so the sum of the two cases does not lead to the number of registered Registered Marriage Contracts.</t>
  </si>
  <si>
    <t>Source: Federal Competitiveness and Statistics Centre; Shari'a  Courts - Ministry of Justice; Statistics Center - Abu Dhabi; Dubai Statistics Center; Rak Center for Statistics</t>
  </si>
  <si>
    <t>Source: FCSA; Shari'a  Courts - Ministry of Justice; Statistics Center - Abu Dhabi; Dubai Statistics Center; Rak Center for Statistics</t>
  </si>
  <si>
    <t>Source: FCSA; Shari'a  Courts - Ministry of justice; Statistics Center - Abu Dhabi; Dubai Statistics Center; Rak Center for Statistics and Studies</t>
  </si>
  <si>
    <t>عقــود الزواج المسجلة حسب الشهر والجنسية 2024</t>
  </si>
  <si>
    <r>
      <t xml:space="preserve">عقــود الزواج المسجلة حسب الشهر والجنسية </t>
    </r>
    <r>
      <rPr>
        <b/>
        <sz val="9"/>
        <rFont val="Arial"/>
        <family val="2"/>
      </rPr>
      <t>2023</t>
    </r>
  </si>
  <si>
    <r>
      <t xml:space="preserve">عقــود الزواج المسجلة حسب الشهر والجنسية </t>
    </r>
    <r>
      <rPr>
        <b/>
        <sz val="9"/>
        <rFont val="Arial"/>
        <family val="2"/>
      </rPr>
      <t>2022</t>
    </r>
  </si>
  <si>
    <t>عقــود الزواج المسجلة حسب الشهر والجنسية 2021</t>
  </si>
  <si>
    <t>Registered Marriage Contracts by Month and Nationality, 2024</t>
  </si>
  <si>
    <t>Registered Marriage Contracts by Month and Nationality, 2023</t>
  </si>
  <si>
    <t>Registered Marriage Contracts by Month and Nationality, 2022</t>
  </si>
  <si>
    <t>Registered Marriage Contracts by Month and Nationality, 2021</t>
  </si>
  <si>
    <t>الشهر</t>
  </si>
  <si>
    <t>النسبة المئوية</t>
  </si>
  <si>
    <t>Month</t>
  </si>
  <si>
    <t>%</t>
  </si>
  <si>
    <t>يناير</t>
  </si>
  <si>
    <t>January</t>
  </si>
  <si>
    <t>فبراير</t>
  </si>
  <si>
    <t>February</t>
  </si>
  <si>
    <t>مارس</t>
  </si>
  <si>
    <t>March</t>
  </si>
  <si>
    <t>إبريل</t>
  </si>
  <si>
    <t>April</t>
  </si>
  <si>
    <t>مايو</t>
  </si>
  <si>
    <t>May</t>
  </si>
  <si>
    <t>يونيو</t>
  </si>
  <si>
    <t>June</t>
  </si>
  <si>
    <t>يوليو</t>
  </si>
  <si>
    <t>July</t>
  </si>
  <si>
    <t>أغسطس</t>
  </si>
  <si>
    <t>August</t>
  </si>
  <si>
    <t>سبتمبر</t>
  </si>
  <si>
    <t>September</t>
  </si>
  <si>
    <t>أكتوبر</t>
  </si>
  <si>
    <t>October</t>
  </si>
  <si>
    <t>نوفمبر</t>
  </si>
  <si>
    <t>November</t>
  </si>
  <si>
    <t>ديسمبر</t>
  </si>
  <si>
    <t>December</t>
  </si>
  <si>
    <t xml:space="preserve"> Total</t>
  </si>
  <si>
    <t xml:space="preserve">المصدر:  المركز الاتحادي للتنافسية والإحصاء، المحاكم الشرعية - وزارة العدل، مركز الإحصاء -  أبوظبي، مركز دبي للإحصاء، مركز رأس الخيمة للإحصاء </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</si>
  <si>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</si>
  <si>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r>
      <t xml:space="preserve">عقــود الزواج المسجلة حسب الفئة العمرية للزوج والجنسية </t>
    </r>
    <r>
      <rPr>
        <b/>
        <sz val="9"/>
        <rFont val="Arial"/>
        <family val="2"/>
      </rPr>
      <t>2024</t>
    </r>
  </si>
  <si>
    <r>
      <t xml:space="preserve">عقــود الزواج المسجلة حسب الفئة العمرية للزوج والجنسية </t>
    </r>
    <r>
      <rPr>
        <b/>
        <sz val="9"/>
        <rFont val="Arial"/>
        <family val="2"/>
      </rPr>
      <t>2023</t>
    </r>
  </si>
  <si>
    <r>
      <t xml:space="preserve">عقــود الزواج المسجلة حسب الفئة العمرية للزوج والجنسية </t>
    </r>
    <r>
      <rPr>
        <b/>
        <sz val="9"/>
        <rFont val="Arial"/>
        <family val="2"/>
      </rPr>
      <t>2022</t>
    </r>
  </si>
  <si>
    <t>عقــود الزواج المسجلة حسب الفئة العمرية للزوج والجنسية 2021</t>
  </si>
  <si>
    <t xml:space="preserve"> Registered Marriage Contracts by Age Group of Husband and Nationality, 2024</t>
  </si>
  <si>
    <t>Registered Marriage Contracts by Age Group of Husband and Nationality, 2023</t>
  </si>
  <si>
    <t>Registered Marriage Contracts by Age Group of Husband and Nationality, 2022</t>
  </si>
  <si>
    <t>Registered Marriage Contracts by Age Group of Husband and Nationality, 2021</t>
  </si>
  <si>
    <t>الفئة العمرية</t>
  </si>
  <si>
    <t>Age Group</t>
  </si>
  <si>
    <r>
      <t xml:space="preserve">أقل من </t>
    </r>
    <r>
      <rPr>
        <b/>
        <sz val="9"/>
        <color rgb="FF000000"/>
        <rFont val="Arial"/>
        <family val="2"/>
      </rPr>
      <t>20</t>
    </r>
    <r>
      <rPr>
        <b/>
        <sz val="10"/>
        <color indexed="8"/>
        <rFont val="Arial"/>
        <family val="2"/>
      </rPr>
      <t xml:space="preserve"> </t>
    </r>
  </si>
  <si>
    <t>Less than 20</t>
  </si>
  <si>
    <t xml:space="preserve">أقل من 20 </t>
  </si>
  <si>
    <t xml:space="preserve">20 - 24 </t>
  </si>
  <si>
    <t>20 - 24</t>
  </si>
  <si>
    <t xml:space="preserve">25 - 29 </t>
  </si>
  <si>
    <t>25 - 29</t>
  </si>
  <si>
    <t xml:space="preserve">30 - 34 </t>
  </si>
  <si>
    <t>30 - 34</t>
  </si>
  <si>
    <t xml:space="preserve">35 - 39 </t>
  </si>
  <si>
    <t>35 - 39</t>
  </si>
  <si>
    <t xml:space="preserve">40 - 44 </t>
  </si>
  <si>
    <t>40 - 44</t>
  </si>
  <si>
    <t xml:space="preserve">45 - 49 </t>
  </si>
  <si>
    <t>45 - 49</t>
  </si>
  <si>
    <t xml:space="preserve">50 - 54 </t>
  </si>
  <si>
    <t>50 - 54</t>
  </si>
  <si>
    <t>55 +</t>
  </si>
  <si>
    <t>55+</t>
  </si>
  <si>
    <t>المصدر:  المركز الاتحادي للتنافسية والإحصاء، المحاكم الشرعية - وزارة العدل، مركز الإحصاء -  أبوظبي، مركز دبي للإحصاء، مركز رأس الخيمة للإحصاء</t>
  </si>
  <si>
    <r>
      <t xml:space="preserve">عقــود الزواج المسجلة حسب الفئة العمرية للزوجة والجنسية </t>
    </r>
    <r>
      <rPr>
        <b/>
        <sz val="9"/>
        <rFont val="Arial"/>
        <family val="2"/>
      </rPr>
      <t>2023</t>
    </r>
  </si>
  <si>
    <r>
      <t xml:space="preserve">عقــود الزواج المسجلة حسب الفئة العمرية للزوجة والجنسية </t>
    </r>
    <r>
      <rPr>
        <b/>
        <sz val="9"/>
        <rFont val="Arial"/>
        <family val="2"/>
      </rPr>
      <t>2022</t>
    </r>
  </si>
  <si>
    <t>عقــود الزواج المسجلة حسب الفئة العمرية للزوجة والجنسية، 2021</t>
  </si>
  <si>
    <t>Registered Marriage Contracts by Age Group of Wife and Nationality, 2024</t>
  </si>
  <si>
    <t xml:space="preserve"> Registered Marriage Contracts by Age Group of Wife and Nationality, 2023</t>
  </si>
  <si>
    <t>Registered Marriage Contracts by Age Group of Wife and Nationality, 2022</t>
  </si>
  <si>
    <t xml:space="preserve"> Registered Marriage Contracts by Age Group of Wife and Nationality, 2021</t>
  </si>
  <si>
    <t>Grand Total</t>
  </si>
  <si>
    <r>
      <t xml:space="preserve">عقــود الزواج المسجلة حسب الفئة العمرية للزوجين </t>
    </r>
    <r>
      <rPr>
        <b/>
        <sz val="9"/>
        <rFont val="Arial"/>
        <family val="2"/>
      </rPr>
      <t>2024</t>
    </r>
  </si>
  <si>
    <r>
      <t xml:space="preserve">عقــود الزواج المسجلة حسب الفئة العمرية للزوجين </t>
    </r>
    <r>
      <rPr>
        <b/>
        <sz val="9"/>
        <rFont val="Arial"/>
        <family val="2"/>
      </rPr>
      <t>2023</t>
    </r>
  </si>
  <si>
    <r>
      <t xml:space="preserve">عقــود الزواج المسجلة حسب الفئة العمرية للزوجين </t>
    </r>
    <r>
      <rPr>
        <b/>
        <sz val="9"/>
        <rFont val="Arial"/>
        <family val="2"/>
      </rPr>
      <t>2022</t>
    </r>
  </si>
  <si>
    <t>عقــود الزواج المسجلة حسب الفئة العمرية للزوجين 2021</t>
  </si>
  <si>
    <t>Registered Marriage Contracts by Age Group of Spouse, 2024</t>
  </si>
  <si>
    <t>Registered Marriage Contracts by Age Group of Spouse, 2023</t>
  </si>
  <si>
    <t xml:space="preserve"> Registered Marriage Contracts by Age Group of Spouse, 2022</t>
  </si>
  <si>
    <t>Registered Marriage Contracts by Age Group of Spouse, 2021</t>
  </si>
  <si>
    <t>الفئة العمرية للزوجة</t>
  </si>
  <si>
    <r>
      <t xml:space="preserve">الفئة العمرية للزوج </t>
    </r>
    <r>
      <rPr>
        <b/>
        <sz val="9"/>
        <color indexed="9"/>
        <rFont val="Arial"/>
        <family val="2"/>
      </rPr>
      <t>Husband's Age Group</t>
    </r>
  </si>
  <si>
    <t>Wife's Age Group</t>
  </si>
  <si>
    <r>
      <t xml:space="preserve">الفئة العمرية للزوج </t>
    </r>
    <r>
      <rPr>
        <b/>
        <sz val="9"/>
        <color indexed="9"/>
        <rFont val="Arial"/>
        <family val="2"/>
      </rPr>
      <t>Husband Age Group</t>
    </r>
  </si>
  <si>
    <t>Wife Age Group</t>
  </si>
  <si>
    <r>
      <t xml:space="preserve">أقل من </t>
    </r>
    <r>
      <rPr>
        <b/>
        <sz val="9"/>
        <color theme="0"/>
        <rFont val="Arial"/>
        <family val="2"/>
      </rPr>
      <t>20</t>
    </r>
    <r>
      <rPr>
        <b/>
        <sz val="10"/>
        <color theme="0"/>
        <rFont val="Arial"/>
        <family val="2"/>
      </rPr>
      <t xml:space="preserve"> </t>
    </r>
  </si>
  <si>
    <t>النسبة المئوية (%)</t>
  </si>
  <si>
    <t xml:space="preserve"> (%)</t>
  </si>
  <si>
    <t>المجموع (%)</t>
  </si>
  <si>
    <t xml:space="preserve"> Total (%)</t>
  </si>
  <si>
    <r>
      <t xml:space="preserve">عقــود زواج الإماراتيين المسجلة حسب الفئة العمرية للزوجين </t>
    </r>
    <r>
      <rPr>
        <b/>
        <sz val="9"/>
        <rFont val="Arial"/>
        <family val="2"/>
      </rPr>
      <t>2024</t>
    </r>
    <r>
      <rPr>
        <b/>
        <sz val="10"/>
        <rFont val="Arial"/>
        <family val="2"/>
      </rPr>
      <t xml:space="preserve"> </t>
    </r>
  </si>
  <si>
    <r>
      <t xml:space="preserve">عقــود زواج الإماراتيين المسجلة حسب الفئة العمرية للزوجين </t>
    </r>
    <r>
      <rPr>
        <b/>
        <sz val="9"/>
        <rFont val="Arial"/>
        <family val="2"/>
      </rPr>
      <t>2023</t>
    </r>
    <r>
      <rPr>
        <b/>
        <sz val="10"/>
        <rFont val="Arial"/>
        <family val="2"/>
      </rPr>
      <t xml:space="preserve"> </t>
    </r>
  </si>
  <si>
    <t xml:space="preserve">عقــود زواج الإماراتيين المسجلة حسب الفئة العمرية للزوجين 2022 </t>
  </si>
  <si>
    <t xml:space="preserve">عقــود زواج الإماراتيين المسجلة حسب الفئة العمرية للزوجين، 2021 </t>
  </si>
  <si>
    <t>Registered Emirati Marriage Contracts by Age Group of Spouse, 2024</t>
  </si>
  <si>
    <t>Registered Emirati Marriage Contracts by Age Group of Spouse, 2023</t>
  </si>
  <si>
    <t>Registered Emirati Marriage Contracts by Age Group of Spouse, 2022</t>
  </si>
  <si>
    <t xml:space="preserve"> Registered Emirati Marriage Contracts by Age Group of Spouse, 2021</t>
  </si>
  <si>
    <t>(%)</t>
  </si>
  <si>
    <t>متوسط ووسيط العمرعند الزواج حسب الجنسية والنوع الاجتماعي 2024</t>
  </si>
  <si>
    <r>
      <t xml:space="preserve">متوسط ووسيط العمرعند الزواج حسب الجنسية والنوع الاجتماعي </t>
    </r>
    <r>
      <rPr>
        <b/>
        <sz val="9"/>
        <rFont val="Arial"/>
        <family val="2"/>
      </rPr>
      <t>2023</t>
    </r>
  </si>
  <si>
    <t>متوسط ووسيط العمرعند الزواج حسب الجنسية والنوع الاجتماعي 2022</t>
  </si>
  <si>
    <t>متوسط ووسيط العمرعند الزواج حسب الجنسية والنوع الاجتماعي، 2021</t>
  </si>
  <si>
    <t xml:space="preserve"> Average and Median Age at Marriage by Nationality and Gender, 2024</t>
  </si>
  <si>
    <t xml:space="preserve"> Average and Median Age at Marriage by Nationality and Gender, 2023</t>
  </si>
  <si>
    <t>Average and Median Age at Marriage by Nationality and Gender, 2022</t>
  </si>
  <si>
    <t>Average and Median Age at Marriage by Nationality and Gender, 2021</t>
  </si>
  <si>
    <t>الجنسية والنوع الاجتماعي</t>
  </si>
  <si>
    <t xml:space="preserve"> Nationality and Gender</t>
  </si>
  <si>
    <t>متوسط العمر عند الزواج
Average Age at Marriage</t>
  </si>
  <si>
    <t>Males</t>
  </si>
  <si>
    <t>Females</t>
  </si>
  <si>
    <t>وسيط العمر عند الزواج
Median Age at Marriage</t>
  </si>
  <si>
    <t xml:space="preserve"> عقــود الزواج المسجلة حسب فرق العمر بين الأزواج وجنسية الزوجين 2024</t>
  </si>
  <si>
    <r>
      <t xml:space="preserve">عقــود الزواج المسجلة حسب فرق العمر بين الأزواج وجنسية الزوجين </t>
    </r>
    <r>
      <rPr>
        <b/>
        <sz val="9"/>
        <rFont val="Arial"/>
        <family val="2"/>
      </rPr>
      <t>2023</t>
    </r>
  </si>
  <si>
    <r>
      <t xml:space="preserve">عقــود الزواج المسجلة حسب فرق العمر بين الأزواج وجنسية الزوجين </t>
    </r>
    <r>
      <rPr>
        <b/>
        <sz val="9"/>
        <rFont val="Arial"/>
        <family val="2"/>
      </rPr>
      <t>2022</t>
    </r>
  </si>
  <si>
    <t>عقــود الزواج المسجلة حسب فرق العمر بين الأزواج وجنسية الزوجين 2021</t>
  </si>
  <si>
    <t xml:space="preserve"> Registered Marriage Contracts by Age Gap between Spouses, and Nationality of the Spouses, 2024</t>
  </si>
  <si>
    <t>Registered Marriage Contracts by Age Gap between Spouses, and Nationality of the Spouses, 2023</t>
  </si>
  <si>
    <t xml:space="preserve"> Registered Marriage Contracts by Age Gap between Spouses, and Nationality of the Spouses, 2022</t>
  </si>
  <si>
    <t>Registered Marriage Contracts by Age Gap between Spouses, and Nationality of the Spouses, 2021</t>
  </si>
  <si>
    <t>فرق العمر بالسنوات</t>
  </si>
  <si>
    <t>إماراتي / إماراتية</t>
  </si>
  <si>
    <t>إماراتي / غير إماراتية</t>
  </si>
  <si>
    <t>غير إماراتي / إماراتية</t>
  </si>
  <si>
    <t>غير إماراتي / غير إماراتية</t>
  </si>
  <si>
    <t xml:space="preserve">  Age Gap in Years</t>
  </si>
  <si>
    <t>غير إماراتي/غير إماراتية</t>
  </si>
  <si>
    <t>Emirati Male/ 
Emirati Female</t>
  </si>
  <si>
    <t>Emirati Male/ 
Non-Emirati Female</t>
  </si>
  <si>
    <t>Non-Emirati Male/
 Emirati Female</t>
  </si>
  <si>
    <t>Non-Emirati Male/ 
Non-Emirati Female</t>
  </si>
  <si>
    <t>الزوجات أكبر من الأزواج</t>
  </si>
  <si>
    <t>2 - 3</t>
  </si>
  <si>
    <t xml:space="preserve"> Wife Older than Husband</t>
  </si>
  <si>
    <t>4 - 5</t>
  </si>
  <si>
    <t>6 - 9</t>
  </si>
  <si>
    <t>10+</t>
  </si>
  <si>
    <t>نفس العمر</t>
  </si>
  <si>
    <t>Same Age</t>
  </si>
  <si>
    <t>الأزواج أكبر من الزوجات</t>
  </si>
  <si>
    <t xml:space="preserve"> Husband Older than Wife</t>
  </si>
  <si>
    <t>10 - 14</t>
  </si>
  <si>
    <t>15 - 19</t>
  </si>
  <si>
    <t>20 - 29</t>
  </si>
  <si>
    <t>30+</t>
  </si>
  <si>
    <t>Source: Federal Competitiveness and Statistics Centre; Shari'a  Courts - Ministry of Justice; Statistics centre - Abu Dhabi; Dubai Statistics centre; Rak Centre for Statistics</t>
  </si>
  <si>
    <t>Source: Federal Competitiveness and Statistics Authority; Shari'a  Courts - Ministry of Justice; Statistics centre - Abu Dhabi; Dubai Statistics centre; Rak Centre for Statistics</t>
  </si>
  <si>
    <r>
      <t xml:space="preserve">عقــود الزواج المسجلة حسب جنسية الزوج والزوجة ومجموعات الدول </t>
    </r>
    <r>
      <rPr>
        <b/>
        <sz val="9"/>
        <rFont val="Arial"/>
        <family val="2"/>
      </rPr>
      <t>2024</t>
    </r>
    <r>
      <rPr>
        <b/>
        <sz val="10"/>
        <rFont val="Arial"/>
        <family val="2"/>
      </rPr>
      <t xml:space="preserve"> </t>
    </r>
  </si>
  <si>
    <r>
      <t xml:space="preserve">عقــود الزواج المسجلة حسب جنسية الزوج والزوجة ومجموعات الدول </t>
    </r>
    <r>
      <rPr>
        <b/>
        <sz val="9"/>
        <rFont val="Arial"/>
        <family val="2"/>
      </rPr>
      <t>2023</t>
    </r>
    <r>
      <rPr>
        <b/>
        <sz val="10"/>
        <rFont val="Arial"/>
        <family val="2"/>
      </rPr>
      <t xml:space="preserve"> </t>
    </r>
  </si>
  <si>
    <r>
      <t xml:space="preserve">عقــود الزواج المسجلة حسب جنسية الزوج والزوجة ومجموعات الدول </t>
    </r>
    <r>
      <rPr>
        <b/>
        <sz val="9"/>
        <rFont val="Arial"/>
        <family val="2"/>
      </rPr>
      <t>2022</t>
    </r>
    <r>
      <rPr>
        <b/>
        <sz val="10"/>
        <rFont val="Arial"/>
        <family val="2"/>
      </rPr>
      <t xml:space="preserve"> </t>
    </r>
  </si>
  <si>
    <t xml:space="preserve">عقــود الزواج المسجلة حسب جنسية الزوج والزوجة ومجموعات الدول 2021 </t>
  </si>
  <si>
    <t xml:space="preserve"> Registered Marriage Contracts by Nationality of the Husband , Wife and Countries Groups, 2024 </t>
  </si>
  <si>
    <t xml:space="preserve">Registered Marriage Contracts by Nationality of the Husband , Wife and Countries Groups, 2023 </t>
  </si>
  <si>
    <t xml:space="preserve"> Registered Marriage Contracts by Nationality of the Husband , Wife and Countries Groups, 2022 </t>
  </si>
  <si>
    <t xml:space="preserve">Registered Marriage Contracts by Nationality of the Husband , Wife and Countries Groups, 2021 </t>
  </si>
  <si>
    <t>جنسية الزوجة</t>
  </si>
  <si>
    <r>
      <t xml:space="preserve">جنسية الزوج </t>
    </r>
    <r>
      <rPr>
        <b/>
        <sz val="9"/>
        <color rgb="FFFFFFFF"/>
        <rFont val="Arial"/>
        <family val="2"/>
      </rPr>
      <t xml:space="preserve">Husband's Nationality  </t>
    </r>
    <r>
      <rPr>
        <b/>
        <sz val="10"/>
        <color indexed="9"/>
        <rFont val="Arial"/>
        <family val="2"/>
      </rPr>
      <t xml:space="preserve"> </t>
    </r>
  </si>
  <si>
    <t>Wife's Nationality</t>
  </si>
  <si>
    <t xml:space="preserve">جنسية الزوج        Husband Nationality   </t>
  </si>
  <si>
    <t>Wife Nationality</t>
  </si>
  <si>
    <t>دولة الإمارات</t>
  </si>
  <si>
    <t>الجنسيات الخليجية الأخرى</t>
  </si>
  <si>
    <t xml:space="preserve">الدول العربية </t>
  </si>
  <si>
    <t>الدول الآسيوية الأخرى</t>
  </si>
  <si>
    <t>الدول الأفريقية الأخرى</t>
  </si>
  <si>
    <t xml:space="preserve">الدول الأوربية </t>
  </si>
  <si>
    <t xml:space="preserve">دول أمريكا الشماليـة </t>
  </si>
  <si>
    <t>دول أخرى</t>
  </si>
  <si>
    <t>الامارات العربية المتحدة</t>
  </si>
  <si>
    <t>غير مبين</t>
  </si>
  <si>
    <t>UAE</t>
  </si>
  <si>
    <t>Other GCC Nationalities</t>
  </si>
  <si>
    <t>Other Arabian Nationalities</t>
  </si>
  <si>
    <t>Asian Nationalities (Non-Arabian)</t>
  </si>
  <si>
    <t>African Nationalities (Non-Arabian)</t>
  </si>
  <si>
    <t>European Nationalities</t>
  </si>
  <si>
    <t>North American Nationalities</t>
  </si>
  <si>
    <t>Other Nationalities</t>
  </si>
  <si>
    <t>Emirati Nationality</t>
  </si>
  <si>
    <t>Not Available</t>
  </si>
  <si>
    <t>الإمارات العربية المتحدة</t>
  </si>
  <si>
    <t>Emirati</t>
  </si>
  <si>
    <t>Other GCC</t>
  </si>
  <si>
    <t>Other Arabian</t>
  </si>
  <si>
    <t>Other Asian (Non-Arabian)</t>
  </si>
  <si>
    <t>Other African (Non-Arabian)</t>
  </si>
  <si>
    <t xml:space="preserve">European </t>
  </si>
  <si>
    <t>North American</t>
  </si>
  <si>
    <t>Others</t>
  </si>
  <si>
    <t xml:space="preserve">المصدر: المركز الاتحادي للتنافسية والإحصاء، المحاكم الشرعية - وزارة العدل، مركز الإحصاء -  أبوظبي، مركز دبي للإحصاء، مركز رأس الخيمة للإحصاء </t>
  </si>
  <si>
    <t>عقــود الزواج المسجلة حسب الحالة الزواجية للزوجين قبل العقد الحالي 2024</t>
  </si>
  <si>
    <r>
      <t xml:space="preserve">عقــود الزواج المسجلة حسب الحالة الزواجية للزوجين قبل العقد الحالي </t>
    </r>
    <r>
      <rPr>
        <b/>
        <sz val="9"/>
        <rFont val="Arial"/>
        <family val="2"/>
      </rPr>
      <t>2023</t>
    </r>
  </si>
  <si>
    <r>
      <t xml:space="preserve">عقــود الزواج المسجلة حسب الحالة الزواجية للزوجين قبل العقد الحالي </t>
    </r>
    <r>
      <rPr>
        <b/>
        <sz val="9"/>
        <rFont val="Arial"/>
        <family val="2"/>
      </rPr>
      <t>2022</t>
    </r>
  </si>
  <si>
    <t>عقــود الزواج المسجلة حسب الحالة الزواجية للزوجين قبل العقد الحالي 2021</t>
  </si>
  <si>
    <t>Registered Marriage Contracts by Marital Status of Spouse before Current Contract, 2024</t>
  </si>
  <si>
    <t>Registered Marriage Contracts by Marital Status of Spouse before Current Contract, 2023</t>
  </si>
  <si>
    <t>Registered Marriage Contracts by Marital Status of Spouse before Current Contract, 2022</t>
  </si>
  <si>
    <t>Registered Marriage Contracts by Marital Status of Spouse before Current Contract, 2021</t>
  </si>
  <si>
    <t>الحالة الزواجية للزوجة</t>
  </si>
  <si>
    <r>
      <t xml:space="preserve">الحالة الزواجية للزوج </t>
    </r>
    <r>
      <rPr>
        <b/>
        <sz val="9"/>
        <color indexed="9"/>
        <rFont val="Arial"/>
        <family val="2"/>
      </rPr>
      <t>Husband's Marital Status</t>
    </r>
  </si>
  <si>
    <t>Wife's Marital Status</t>
  </si>
  <si>
    <r>
      <t xml:space="preserve">الحالة الزواجية للزوج </t>
    </r>
    <r>
      <rPr>
        <b/>
        <sz val="9"/>
        <color indexed="9"/>
        <rFont val="Arial"/>
        <family val="2"/>
      </rPr>
      <t>Husband Marital Status</t>
    </r>
  </si>
  <si>
    <t>Wife Marital Status</t>
  </si>
  <si>
    <t xml:space="preserve">لم يتزوج أبدا </t>
  </si>
  <si>
    <t>متزوج</t>
  </si>
  <si>
    <t>مطلق</t>
  </si>
  <si>
    <t>أرمل</t>
  </si>
  <si>
    <t>Never Married</t>
  </si>
  <si>
    <t>Married</t>
  </si>
  <si>
    <t>Divorced</t>
  </si>
  <si>
    <t>Widowed</t>
  </si>
  <si>
    <t>Not stated</t>
  </si>
  <si>
    <t>Not Stated</t>
  </si>
  <si>
    <t>لم تتزوج أبدا</t>
  </si>
  <si>
    <t>مطلقة</t>
  </si>
  <si>
    <t>أرملة</t>
  </si>
  <si>
    <t xml:space="preserve">Not Stated </t>
  </si>
  <si>
    <t xml:space="preserve"> عقــود زواج الإماراتيين المسجلة حسب الحالة الزواجية للزوجين قبل العقد الحالي 2024</t>
  </si>
  <si>
    <r>
      <t xml:space="preserve">عقــود زواج الإماراتيين المسجلة حسب الحالة الزواجية للزوجين قبل العقد الحالي </t>
    </r>
    <r>
      <rPr>
        <b/>
        <sz val="9"/>
        <rFont val="Arial"/>
        <family val="2"/>
      </rPr>
      <t>2023</t>
    </r>
  </si>
  <si>
    <r>
      <t xml:space="preserve">عقــود زواج الإماراتيين المسجلة حسب الحالة الزواجية للزوجين قبل العقد الحالي </t>
    </r>
    <r>
      <rPr>
        <b/>
        <sz val="9"/>
        <rFont val="Arial"/>
        <family val="2"/>
      </rPr>
      <t>2022</t>
    </r>
  </si>
  <si>
    <t>عقــود زواج الإماراتيين المسجلة حسب الحالة الزواجية للزوجين قبل العقد الحالي 2021</t>
  </si>
  <si>
    <t>Registered Emirati Marriage Contracts for Emiratis by Marital Status of Spouse before Current Contract, 2024</t>
  </si>
  <si>
    <t>Registered Emirati Marriage Contracts for Emiratis by Marital Status of Spouse before Current Contract, 2023</t>
  </si>
  <si>
    <t>Registered Emirati Marriage Contracts for Emiratis by Marital Status of Spouse before Current Contract, 2022</t>
  </si>
  <si>
    <t>Registered Emirati Marriage Contracts for Emiratis by Marital Status of Spouse before Current Contract, 2021</t>
  </si>
  <si>
    <t xml:space="preserve"> لم تتزوج أبدا</t>
  </si>
  <si>
    <t xml:space="preserve"> مطلقة</t>
  </si>
  <si>
    <t xml:space="preserve"> أرملة</t>
  </si>
  <si>
    <t xml:space="preserve">  (%)</t>
  </si>
  <si>
    <t>عقــود الزواج المسجلة حسب الحالة التعليمية للزوج والجنسية 2024</t>
  </si>
  <si>
    <r>
      <t xml:space="preserve">عقــود الزواج المسجلة حسب الحالة التعليمية للزوج والجنسية </t>
    </r>
    <r>
      <rPr>
        <b/>
        <sz val="9"/>
        <rFont val="Arial"/>
        <family val="2"/>
      </rPr>
      <t>2023</t>
    </r>
  </si>
  <si>
    <r>
      <t xml:space="preserve">عقــود الزواج المسجلة حسب الحالة التعليمية للزوج والجنسية </t>
    </r>
    <r>
      <rPr>
        <b/>
        <sz val="9"/>
        <rFont val="Arial"/>
        <family val="2"/>
      </rPr>
      <t>2022</t>
    </r>
  </si>
  <si>
    <t>عقــود الزواج المسجلة حسب الحالة التعليمية للزوج والجنسية 2021</t>
  </si>
  <si>
    <t>Registered Marriage Contracts by Husband's Education Level and Nationality, 2024</t>
  </si>
  <si>
    <t>Registered Marriage Contracts by Husband's Education Level and Nationality, 2023</t>
  </si>
  <si>
    <t>Registered Marriage Contracts by Husband's Education Level and Nationality, 2022</t>
  </si>
  <si>
    <t>Registered Marriage Contracts by Husband's Education Level and Nationality, 2021</t>
  </si>
  <si>
    <t>الحالة التعليمية للزوج</t>
  </si>
  <si>
    <t>Husband's Education Level</t>
  </si>
  <si>
    <t>أقل من ابتدائي</t>
  </si>
  <si>
    <t>Less than Primary</t>
  </si>
  <si>
    <t>ابتدائي</t>
  </si>
  <si>
    <t>Primary</t>
  </si>
  <si>
    <t>المرحلة الأولى من التعليم الثانوي</t>
  </si>
  <si>
    <t>Lower Secondary (Preparatory)</t>
  </si>
  <si>
    <t>المرحلة الاولى من التعليم الثانوي</t>
  </si>
  <si>
    <t>المرحلة الثانية من التعليم الثانوي</t>
  </si>
  <si>
    <t>Upper Secondary (Secondary)</t>
  </si>
  <si>
    <t>التعليم العالي قصير الأمد</t>
  </si>
  <si>
    <t>Short-Cycle Tertiary Education</t>
  </si>
  <si>
    <t>التعليم  العالي قصير الأمد</t>
  </si>
  <si>
    <t>جامعي</t>
  </si>
  <si>
    <t>Bachelor or Equivalent</t>
  </si>
  <si>
    <t>دبلوم عالي</t>
  </si>
  <si>
    <t>Higher Diploma</t>
  </si>
  <si>
    <t>ماجستير و دكتوراه</t>
  </si>
  <si>
    <t>Masters and Doctoral or Equivalent</t>
  </si>
  <si>
    <t>عقــود الزواج المسجلة حسب الحالة التعليمية للزوجة والجنسية 2024</t>
  </si>
  <si>
    <r>
      <t xml:space="preserve">عقــود الزواج المسجلة حسب الحالة التعليمية للزوجة والجنسية </t>
    </r>
    <r>
      <rPr>
        <b/>
        <sz val="9"/>
        <rFont val="Arial"/>
        <family val="2"/>
      </rPr>
      <t>2023</t>
    </r>
  </si>
  <si>
    <r>
      <t xml:space="preserve">عقــود الزواج المسجلة حسب الحالة التعليمية للزوجة والجنسية </t>
    </r>
    <r>
      <rPr>
        <b/>
        <sz val="9"/>
        <rFont val="Arial"/>
        <family val="2"/>
      </rPr>
      <t>2022</t>
    </r>
  </si>
  <si>
    <t>Registered Marriage Contracts by Wife's Education Level and Nationality, 2024</t>
  </si>
  <si>
    <t>Registered Marriage Contracts by Wife's Education Level and Nationality, 2023</t>
  </si>
  <si>
    <t>Registered Marriage Contracts by Wife's Education Level and Nationality, 2022</t>
  </si>
  <si>
    <t>الحالة التعليمية للزوجة</t>
  </si>
  <si>
    <t>Wife's Education Level</t>
  </si>
  <si>
    <t>عقــود الزواج المسجلة حسب الحالة العملية للزوج والجنسية 2024</t>
  </si>
  <si>
    <r>
      <t xml:space="preserve">عقــود الزواج المسجلة حسب الحالة العملية للزوج والجنسية </t>
    </r>
    <r>
      <rPr>
        <b/>
        <sz val="9"/>
        <rFont val="Arial"/>
        <family val="2"/>
      </rPr>
      <t>2023</t>
    </r>
  </si>
  <si>
    <r>
      <t xml:space="preserve">عقــود الزواج المسجلة حسب الحالة العملية للزوج والجنسية </t>
    </r>
    <r>
      <rPr>
        <b/>
        <sz val="9"/>
        <rFont val="Arial"/>
        <family val="2"/>
      </rPr>
      <t>2022</t>
    </r>
  </si>
  <si>
    <r>
      <t xml:space="preserve">عقــود الزواج المسجلة حسب الحالة الوظيفية للزوج والجنسية </t>
    </r>
    <r>
      <rPr>
        <b/>
        <sz val="9"/>
        <rFont val="Arial"/>
        <family val="2"/>
      </rPr>
      <t>2021</t>
    </r>
  </si>
  <si>
    <t xml:space="preserve"> Registered Marriage Contracts by Husband's Employment Status and Nationality, 2024</t>
  </si>
  <si>
    <t>Registered Marriage Contracts by Husband's Employment Status and Nationality, 2023</t>
  </si>
  <si>
    <t>Registered Marriage Contracts by Husband's Employment Status and Nationality, 2022</t>
  </si>
  <si>
    <t>Registered Marriage Contracts by Husband's Employment Status and Nationality, 2021</t>
  </si>
  <si>
    <t>الحالة العملية للزوج</t>
  </si>
  <si>
    <t>Husband's Employment Status</t>
  </si>
  <si>
    <t>الحالة الوظيفية للزوج</t>
  </si>
  <si>
    <t>مشتغل</t>
  </si>
  <si>
    <t>Employed</t>
  </si>
  <si>
    <t>متعطل</t>
  </si>
  <si>
    <t>Unemployed</t>
  </si>
  <si>
    <t>خارج القوى العاملة</t>
  </si>
  <si>
    <t>Outside Labour Force</t>
  </si>
  <si>
    <t>طالب</t>
  </si>
  <si>
    <t>Student</t>
  </si>
  <si>
    <t>متفرغ للأعمال المنزلية</t>
  </si>
  <si>
    <t xml:space="preserve">Household duties - unpaid </t>
  </si>
  <si>
    <t>متقاعد</t>
  </si>
  <si>
    <t>Retired</t>
  </si>
  <si>
    <t>غير قادر على العمل</t>
  </si>
  <si>
    <t xml:space="preserve">Unable to work  </t>
  </si>
  <si>
    <t>غير راغب بالعمل</t>
  </si>
  <si>
    <t xml:space="preserve">Unwilling to work  </t>
  </si>
  <si>
    <t>عقــود الزواج المسجلة حسب الحالة العملية للزوجة والجنسية 2024</t>
  </si>
  <si>
    <r>
      <t xml:space="preserve">عقــود الزواج المسجلة حسب الحالة العملية للزوجة والجنسية </t>
    </r>
    <r>
      <rPr>
        <b/>
        <sz val="9"/>
        <rFont val="Arial"/>
        <family val="2"/>
      </rPr>
      <t>2023</t>
    </r>
  </si>
  <si>
    <r>
      <t xml:space="preserve">عقــود الزواج المسجلة حسب الحالة العملية للزوجة والجنسية </t>
    </r>
    <r>
      <rPr>
        <b/>
        <sz val="9"/>
        <rFont val="Arial"/>
        <family val="2"/>
      </rPr>
      <t>2022</t>
    </r>
  </si>
  <si>
    <t>عقــود الزواج المسجلة حسب الحالة الوظيفية للزوجة والجنسية 2021</t>
  </si>
  <si>
    <t>Registered Marriage Contracts by Wife's Employment Status and Nationality, 2024</t>
  </si>
  <si>
    <t>Registered Marriage Contracts by Wife's Employment Status and Nationality, 2023</t>
  </si>
  <si>
    <t xml:space="preserve"> Registered Marriage Contracts by Wife's Employment Status and Nationality, 2022</t>
  </si>
  <si>
    <t xml:space="preserve"> Registered Marriage Contracts by Wife's Employment Status and Nationality, 2021</t>
  </si>
  <si>
    <t>الحالة العملية للزوجة</t>
  </si>
  <si>
    <t>Wife's Employment Status</t>
  </si>
  <si>
    <t>الحالة الوظيفية للزوجة</t>
  </si>
  <si>
    <t>مشتغلة</t>
  </si>
  <si>
    <t>متعطلة</t>
  </si>
  <si>
    <t>طالبة</t>
  </si>
  <si>
    <t>متفرغة للأعمال المنزلية</t>
  </si>
  <si>
    <t xml:space="preserve">   متقاعدة</t>
  </si>
  <si>
    <t xml:space="preserve">     </t>
  </si>
  <si>
    <t>عقــود الزواج المسجلة حسب صلة القرابة بين الزوجين والجنسية 2024</t>
  </si>
  <si>
    <t>Registered Marriage Contracts by Spouse Relationship and Nationality, 2024</t>
  </si>
  <si>
    <t>صلة القرابة</t>
  </si>
  <si>
    <t>Relationship</t>
  </si>
  <si>
    <t>درجة أولى</t>
  </si>
  <si>
    <t>First Degree</t>
  </si>
  <si>
    <t>درجة ثانية</t>
  </si>
  <si>
    <t>Second Degree</t>
  </si>
  <si>
    <t>درجة ثالثة</t>
  </si>
  <si>
    <t>Third Degree</t>
  </si>
  <si>
    <r>
      <t xml:space="preserve">حالات الطلاق المسجلة حسب الجنسية </t>
    </r>
    <r>
      <rPr>
        <b/>
        <sz val="9"/>
        <color theme="1"/>
        <rFont val="Arial"/>
        <family val="2"/>
      </rPr>
      <t>2010-2024</t>
    </r>
  </si>
  <si>
    <t>Divorce Cases by Nationality, 2010-2024</t>
  </si>
  <si>
    <t>Source: Federal Competitiveness and Statistics Centre
Shari'a  Courts - Ministry of Justice
Statistics Centre - Abu Dhabi
Dubai Statistics Centre
Ras Al Khaimah Statistics Center</t>
  </si>
  <si>
    <r>
      <t xml:space="preserve">حالات الطلاق المسجلة حسب الجنسية </t>
    </r>
    <r>
      <rPr>
        <b/>
        <sz val="9"/>
        <rFont val="Arial"/>
        <family val="2"/>
      </rPr>
      <t>2024</t>
    </r>
  </si>
  <si>
    <r>
      <t xml:space="preserve"> حالات الطلاق المسجلة حسب الجنسية </t>
    </r>
    <r>
      <rPr>
        <b/>
        <sz val="9"/>
        <rFont val="Arial"/>
        <family val="2"/>
      </rPr>
      <t>2023</t>
    </r>
  </si>
  <si>
    <r>
      <t xml:space="preserve">حالات الطلاق المسجلة حسب الجنسية </t>
    </r>
    <r>
      <rPr>
        <b/>
        <sz val="9"/>
        <rFont val="Arial"/>
        <family val="2"/>
      </rPr>
      <t>2022</t>
    </r>
  </si>
  <si>
    <t>حالات الطلاق المسجلة حسب الجنسية 2021</t>
  </si>
  <si>
    <t xml:space="preserve"> Divorce Cases by Nationality, 2024</t>
  </si>
  <si>
    <t>Divorce Cases by Nationality, 2023</t>
  </si>
  <si>
    <t>Divorce Cases by Nationality, 2022</t>
  </si>
  <si>
    <t>Divorce Cases by Nationality, 2021</t>
  </si>
  <si>
    <t>حالات الطلاق</t>
  </si>
  <si>
    <t>Divorce cases</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</si>
  <si>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</si>
  <si>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t>Source: Federal Competitiveness and Statistics Centre
Shari'a  Courts - Ministry of Justice
Statistics Centre - Abu Dhabi
Dubai Statistics Centre
RAK Centre for Statistics and Studies</t>
  </si>
  <si>
    <t>حالات الطلاق المسجلة المختلطة وغير المختلطة 2024</t>
  </si>
  <si>
    <r>
      <t xml:space="preserve">حالات الطلاق المسجلة المختلطة وغير المختلطة </t>
    </r>
    <r>
      <rPr>
        <b/>
        <sz val="9"/>
        <rFont val="Arial"/>
        <family val="2"/>
      </rPr>
      <t>2023</t>
    </r>
  </si>
  <si>
    <r>
      <t xml:space="preserve"> حالات الطلاق المسجلة المختلطة وغير المختلطة </t>
    </r>
    <r>
      <rPr>
        <b/>
        <sz val="9"/>
        <rFont val="Arial"/>
        <family val="2"/>
      </rPr>
      <t>2022</t>
    </r>
  </si>
  <si>
    <t xml:space="preserve"> حالات الطلاق المسجلة المختلطة وغير المختلطة 2021</t>
  </si>
  <si>
    <t>Mixed and Un-mixed Divorce Cases, 2024</t>
  </si>
  <si>
    <t>Mixed and Un-mixed Divorce Cases, 2023</t>
  </si>
  <si>
    <t>Mixed and Un-mixed Divorce Cases, 2022</t>
  </si>
  <si>
    <t>Mixed and Un-mixed Divorce Cases, 2021</t>
  </si>
  <si>
    <t>طلاق غير مختلط</t>
  </si>
  <si>
    <t>طلاق مختلط</t>
  </si>
  <si>
    <t xml:space="preserve">ملاحظة: بعض حالات الطلاق المسجلة يتم تصنيفها على أنها "حالات طلاق إماراتيين" كما يتم تصنيفها في نفس الوقت على أنها "حالات طلاق غير إماراتيين" و ذلك في حالة الطلاق المختلط، لذلك فإن مجموع الحالتين لا يؤدي إلى عدد حالات الطلاق </t>
  </si>
  <si>
    <t>Note: Certain divorce cases fall into the classification of "Total Emirati Divorce," while concurrently being categorized as "Total Non-Emirati Divorce" in mixed divorce situations. Therefore, the combined total of these two cases does not represent the overall number of total divorce cases.</t>
  </si>
  <si>
    <t>Note: Some divorce cases are categorized as "Total Emirati Divorce" and they are also classified as "Total Non-Emirati Divorce" on mixed divorce, so the sum of the two cases does not lead to the number of total divorce dases.</t>
  </si>
  <si>
    <t xml:space="preserve"> حالات الطلاق المسجلة حسب الشهر والجنسية 2024</t>
  </si>
  <si>
    <r>
      <t xml:space="preserve"> حالات الطلاق المسجلة حسب الشهر والجنسية </t>
    </r>
    <r>
      <rPr>
        <b/>
        <sz val="9"/>
        <rFont val="Arial"/>
        <family val="2"/>
      </rPr>
      <t>2023</t>
    </r>
  </si>
  <si>
    <r>
      <t xml:space="preserve">حالات الطلاق المسجلة حسب الشهر والجنسية </t>
    </r>
    <r>
      <rPr>
        <b/>
        <sz val="9"/>
        <rFont val="Arial"/>
        <family val="2"/>
      </rPr>
      <t>2022</t>
    </r>
  </si>
  <si>
    <t xml:space="preserve"> حالات الطلاق المسجلة حسب الشهر والجنسية 2021</t>
  </si>
  <si>
    <t>Divorce Cases by Month and Nationality, 2024</t>
  </si>
  <si>
    <t>Divorce Cases by Month and Nationality, 2023</t>
  </si>
  <si>
    <t>Divorce Cases by Month and Nationality, 2022</t>
  </si>
  <si>
    <t>Divorce Cases by Month and Nationality, 2021</t>
  </si>
  <si>
    <t>حالات الطلاق المسجلة حسب الفئة العمرية للزوج والجنسية 2024</t>
  </si>
  <si>
    <r>
      <t xml:space="preserve">حالات الطلاق المسجلة حسب الفئة العمرية للزوج والجنسية </t>
    </r>
    <r>
      <rPr>
        <b/>
        <sz val="9"/>
        <rFont val="Arial"/>
        <family val="2"/>
      </rPr>
      <t>2023</t>
    </r>
  </si>
  <si>
    <r>
      <t xml:space="preserve">حالات الطلاق المسجلة حسب الفئة العمرية للزوج والجنسية </t>
    </r>
    <r>
      <rPr>
        <b/>
        <sz val="9"/>
        <rFont val="Arial"/>
        <family val="2"/>
      </rPr>
      <t>2022</t>
    </r>
  </si>
  <si>
    <t>جدول 5: حالات الطلاق المسجلة حسب الفئة العمرية للزوج والجنسية 2021</t>
  </si>
  <si>
    <t xml:space="preserve"> Divorce Cases by Age Group of Husband and Nationality, 2024</t>
  </si>
  <si>
    <t>Divorce Cases by Age Group of Husband and Nationality, 2023</t>
  </si>
  <si>
    <t>Divorce Cases by Age Group of Husband and Nationality, 2022</t>
  </si>
  <si>
    <t>Table 5: Divorce Cases by Age Group of Husband and Nationality, 2021</t>
  </si>
  <si>
    <t>الفئة العمرية للزوج</t>
  </si>
  <si>
    <t>Husband's Age Group</t>
  </si>
  <si>
    <t>الفئة العمرية للزوج (بالسنوات)</t>
  </si>
  <si>
    <t>Husband's Age Group (in years)</t>
  </si>
  <si>
    <t xml:space="preserve"> حالات الطلاق المسجلة حسب الفئة العمرية للزوجة والجنسية 2024</t>
  </si>
  <si>
    <r>
      <t xml:space="preserve">حالات الطلاق المسجلة حسب الفئة العمرية للزوجة والجنسية </t>
    </r>
    <r>
      <rPr>
        <b/>
        <sz val="9"/>
        <rFont val="Arial"/>
        <family val="2"/>
      </rPr>
      <t>2023</t>
    </r>
  </si>
  <si>
    <r>
      <t xml:space="preserve">حالات الطلاق المسجلة حسب الفئة العمرية للزوجة والجنسية </t>
    </r>
    <r>
      <rPr>
        <b/>
        <sz val="9"/>
        <rFont val="Arial"/>
        <family val="2"/>
      </rPr>
      <t>2022</t>
    </r>
  </si>
  <si>
    <t>حالات الطلاق المسجلة حسب الفئة العمرية للزوجة والجنسية 2021</t>
  </si>
  <si>
    <t>Divorce Cases by Age Group of Wife and Nationality, 2024</t>
  </si>
  <si>
    <t>Divorce Cases by Age Group of Wife and Nationality, 2023</t>
  </si>
  <si>
    <t>Divorce Cases by Age Group of Wife and Nationality, 2022</t>
  </si>
  <si>
    <t>Divorce Cases by Age Group of Wife and Nationality, 2021</t>
  </si>
  <si>
    <t>الفئة العمرية للزوجة (بالسنوات)</t>
  </si>
  <si>
    <t>Wife's Age Group (in years)</t>
  </si>
  <si>
    <t>حالات الطلاق المسجلة حسب الفئة العمرية للزوجين 2024</t>
  </si>
  <si>
    <r>
      <t xml:space="preserve">حالات الطلاق المسجلة حسب الفئة العمرية للزوجين </t>
    </r>
    <r>
      <rPr>
        <b/>
        <sz val="9"/>
        <rFont val="Arial"/>
        <family val="2"/>
      </rPr>
      <t>2023</t>
    </r>
  </si>
  <si>
    <r>
      <t xml:space="preserve">حالات الطلاق المسجلة حسب الفئة العمرية للزوجين </t>
    </r>
    <r>
      <rPr>
        <b/>
        <sz val="9"/>
        <rFont val="Arial"/>
        <family val="2"/>
      </rPr>
      <t>2022</t>
    </r>
  </si>
  <si>
    <t>حالات الطلاق المسجلة حسب الفئة العمرية للزوجين 2021</t>
  </si>
  <si>
    <t xml:space="preserve"> Divorce Cases by Age Group of Spouse, 2024</t>
  </si>
  <si>
    <t>Divorce Cases by Age Group of Spouse, 2023</t>
  </si>
  <si>
    <t>Divorce Cases by Age Group of Spouse, 2022</t>
  </si>
  <si>
    <t>Divorce Cases by Age Group of Spouse, 2021</t>
  </si>
  <si>
    <t xml:space="preserve">حالات طلاق الإماراتيين المسجلة حسب الفئة العمرية للزوجين 2024 </t>
  </si>
  <si>
    <r>
      <t xml:space="preserve">حالات طلاق الإماراتيين المسجلة حسب الفئة العمرية للزوجين </t>
    </r>
    <r>
      <rPr>
        <b/>
        <sz val="9"/>
        <rFont val="Arial"/>
        <family val="2"/>
      </rPr>
      <t>2023</t>
    </r>
    <r>
      <rPr>
        <b/>
        <sz val="10"/>
        <rFont val="Arial"/>
        <family val="2"/>
      </rPr>
      <t xml:space="preserve"> </t>
    </r>
  </si>
  <si>
    <t xml:space="preserve">حالات طلاق الإماراتيين المسجلة حسب الفئة العمرية للزوجين 2022 </t>
  </si>
  <si>
    <t xml:space="preserve">حالات طلاق الإماراتيين المسجلة حسب الفئة العمرية للزوجين 2021 </t>
  </si>
  <si>
    <t>Registered Emirati Divorce Contracts by Age Group of Spouse, 2024</t>
  </si>
  <si>
    <t>Registered Emirati Divorce Contracts by Age Group of Spouse, 2023</t>
  </si>
  <si>
    <t>Registered Emirati Divorce Contracts by Age Group of Spouse, 2022</t>
  </si>
  <si>
    <t xml:space="preserve"> Registered Emirati Divorce Contracts by Age Group of Spouse, 2021</t>
  </si>
  <si>
    <t>متوسط ووسيط العمرعند الطلاق حسب الجنسية والنوع الاجتماعي 2024</t>
  </si>
  <si>
    <r>
      <t xml:space="preserve">متوسط ووسيط العمرعند الطلاق حسب الجنسية والنوع الاجتماعي </t>
    </r>
    <r>
      <rPr>
        <b/>
        <sz val="9"/>
        <rFont val="Arial"/>
        <family val="2"/>
      </rPr>
      <t>2023</t>
    </r>
  </si>
  <si>
    <r>
      <t xml:space="preserve"> متوسط ووسيط العمرعند الطلاق حسب الجنسية والنوع الاجتماعي </t>
    </r>
    <r>
      <rPr>
        <b/>
        <sz val="9"/>
        <rFont val="Arial"/>
        <family val="2"/>
      </rPr>
      <t>2022</t>
    </r>
  </si>
  <si>
    <t xml:space="preserve"> متوسط ووسيط العمرعند الطلاق حسب الجنسية والنوع الاجتماعي 2021</t>
  </si>
  <si>
    <t xml:space="preserve"> Average and Median Age at Divorce by Nationality and Gender, 2024</t>
  </si>
  <si>
    <t>Average and Median Age at Divorce by Nationality and Gender, 2023</t>
  </si>
  <si>
    <t xml:space="preserve"> Average and Median Age at Divorce by Nationality and Gender, 2022</t>
  </si>
  <si>
    <t xml:space="preserve"> Average and Median Age at Divorce by Nationality and Gender, 2021</t>
  </si>
  <si>
    <t>الجنسية</t>
  </si>
  <si>
    <t xml:space="preserve"> Nationality</t>
  </si>
  <si>
    <t>النوع الاجتماعي</t>
  </si>
  <si>
    <t xml:space="preserve"> Gender</t>
  </si>
  <si>
    <t>متوسط العمر عند الطلاق
Average Age at Divorce</t>
  </si>
  <si>
    <t>وسيط العمر عند الطلاق
Median Age at Divorce</t>
  </si>
  <si>
    <t>حالات الطلاق المسجلة حسب فرق العمر بين الزوجين وجنسية الزوجين 2024</t>
  </si>
  <si>
    <r>
      <t xml:space="preserve">حالات الطلاق المسجلة حسب فرق العمر بين الزوجين وجنسية الزوجين </t>
    </r>
    <r>
      <rPr>
        <b/>
        <sz val="9"/>
        <rFont val="Arial"/>
        <family val="2"/>
      </rPr>
      <t>2023</t>
    </r>
  </si>
  <si>
    <r>
      <t xml:space="preserve"> حالات الطلاق المسجلة حسب فرق العمر بين الزوجين وجنسية الزوجين </t>
    </r>
    <r>
      <rPr>
        <b/>
        <sz val="9"/>
        <rFont val="Arial"/>
        <family val="2"/>
      </rPr>
      <t>2022</t>
    </r>
  </si>
  <si>
    <t>حالات الطلاق المسجلة حسب فرق العمر بين الزوجين وجنسية الزوجين 2021</t>
  </si>
  <si>
    <t xml:space="preserve"> Divorce Cases by Age Gap between Spouses, and Nationality of the Spouses, 2024</t>
  </si>
  <si>
    <t xml:space="preserve"> Divorce Cases by Age Gap between Spouses, and Nationality of the Spouses, 2023</t>
  </si>
  <si>
    <t>Divorce Cases by Age Gap between Spouses, and Nationality of the Spouses, 2022</t>
  </si>
  <si>
    <t>Divorce Cases by Age Gap between Spouses, and Nationality of the Spouses, 2021</t>
  </si>
  <si>
    <t>الزوجة أكبر من الزوج</t>
  </si>
  <si>
    <t>الزوج أكبر من الزوجة</t>
  </si>
  <si>
    <t xml:space="preserve">حالات الطلاق المسجلة حسب جنسية الزوج والزوجة (مجموعات الدول) 2024 </t>
  </si>
  <si>
    <r>
      <t xml:space="preserve">حالات الطلاق المسجلة حسب جنسية الزوج والزوجة (مجموعات الدول) </t>
    </r>
    <r>
      <rPr>
        <b/>
        <sz val="9"/>
        <rFont val="Arial"/>
        <family val="2"/>
      </rPr>
      <t>2023</t>
    </r>
    <r>
      <rPr>
        <b/>
        <sz val="10"/>
        <rFont val="Arial"/>
        <family val="2"/>
      </rPr>
      <t xml:space="preserve"> </t>
    </r>
  </si>
  <si>
    <r>
      <t xml:space="preserve">حالات الطلاق المسجلة حسب جنسية الزوج والزوجة (مجموعات الدول) </t>
    </r>
    <r>
      <rPr>
        <b/>
        <sz val="9"/>
        <rFont val="Arial"/>
        <family val="2"/>
      </rPr>
      <t>2022</t>
    </r>
    <r>
      <rPr>
        <b/>
        <sz val="10"/>
        <rFont val="Arial"/>
        <family val="2"/>
      </rPr>
      <t xml:space="preserve"> </t>
    </r>
  </si>
  <si>
    <t xml:space="preserve">حالات الطلاق المسجلة حسب جنسية الزوج والزوجة مجموعات الدول) 2021 </t>
  </si>
  <si>
    <t xml:space="preserve"> Divorce Cases by Nationality of the Husband and Wife (Countries Groups), 2024 </t>
  </si>
  <si>
    <t xml:space="preserve"> Divorce Cases by Nationality of the Husband and Wife (Countries Groups), 2023 </t>
  </si>
  <si>
    <t xml:space="preserve">Divorce Cases by Nationality of the Husband and Wife (Countries Groups), 2022 </t>
  </si>
  <si>
    <t xml:space="preserve">Divorce Cases by Nationality of the Husband and Wife (Countries Groups), 2021 </t>
  </si>
  <si>
    <t>Other GCC Countries</t>
  </si>
  <si>
    <t>Other Arabian Countries</t>
  </si>
  <si>
    <t>Asian (Non-Arabian) Countries</t>
  </si>
  <si>
    <t>African (Non-Arabian) Countries</t>
  </si>
  <si>
    <t>European Countries</t>
  </si>
  <si>
    <t>North American Countries</t>
  </si>
  <si>
    <t>Other Countries</t>
  </si>
  <si>
    <t>دول الخليج العربية الأخرى</t>
  </si>
  <si>
    <t>Other Asian (Non-Arabian) Countries</t>
  </si>
  <si>
    <t>Other African (Non-Arabian) Countries</t>
  </si>
  <si>
    <t>حالات الطلاق حسب الحالة التعليمية للزوجين 2024</t>
  </si>
  <si>
    <r>
      <t xml:space="preserve">حالات الطلاق حسب الحالة التعليمية للزوجين الإماراتي والإماراتية </t>
    </r>
    <r>
      <rPr>
        <b/>
        <sz val="9"/>
        <rFont val="Arial"/>
        <family val="2"/>
      </rPr>
      <t>2023</t>
    </r>
  </si>
  <si>
    <t xml:space="preserve">Divorce Cases by Education Level of Divorced Couples, 2024 </t>
  </si>
  <si>
    <t xml:space="preserve">Divorce Cases by Education Level of Divorced Couples Emirati Male and Emirati Female, 2023 </t>
  </si>
  <si>
    <t>الحالة التعليمية للزوج     Husband's Education Level</t>
  </si>
  <si>
    <r>
      <rPr>
        <b/>
        <sz val="10"/>
        <color theme="0"/>
        <rFont val="Arial"/>
        <family val="2"/>
      </rPr>
      <t>الحالة التعليمية للزوج</t>
    </r>
    <r>
      <rPr>
        <b/>
        <sz val="9"/>
        <color theme="0"/>
        <rFont val="Arial"/>
        <family val="2"/>
      </rPr>
      <t xml:space="preserve">     Husband's Education Level</t>
    </r>
  </si>
  <si>
    <t>بكالوريوس</t>
  </si>
  <si>
    <t>ماجستير ودكتوراة</t>
  </si>
  <si>
    <t>Less Than Primary</t>
  </si>
  <si>
    <t xml:space="preserve">Primary </t>
  </si>
  <si>
    <t xml:space="preserve">Lower Secondary </t>
  </si>
  <si>
    <t xml:space="preserve">Upper Secondary </t>
  </si>
  <si>
    <t xml:space="preserve">Post Secondary Non-Tertiary </t>
  </si>
  <si>
    <t xml:space="preserve">Bachelor or Equivalent </t>
  </si>
  <si>
    <t xml:space="preserve">Higher Diploma </t>
  </si>
  <si>
    <t>Master and PHD</t>
  </si>
  <si>
    <t xml:space="preserve">Bachelor Or Equivalent </t>
  </si>
  <si>
    <t>Master And Phd</t>
  </si>
  <si>
    <t>Total (%)</t>
  </si>
  <si>
    <t>المصدر:  المركز الاتحادي للتنافسية والإحصاء، المحاكم الشرعية - وزارة العدل، مركز الإحصاء -  أبو ظبي، مركز دبي للإحصاء، مركز رأس الخيمة للإحصاء والدراسات.</t>
  </si>
  <si>
    <t>Source: Federal Competitiveness and Statistics Centre - Shari'a  Courts - Ministry of justice; Statistics Centre - Abu Dhabi; Dubai Statistics Centre; RAK Centre for Statistics and Studies</t>
  </si>
  <si>
    <r>
      <t xml:space="preserve">المواليــد حسب الجنســيـة والنوع الاجتماعي </t>
    </r>
    <r>
      <rPr>
        <b/>
        <sz val="9"/>
        <color theme="1"/>
        <rFont val="Arial"/>
        <family val="2"/>
      </rPr>
      <t>1977-2024</t>
    </r>
  </si>
  <si>
    <t>Births by Nationality and Gender,1977-2024</t>
  </si>
  <si>
    <r>
      <t xml:space="preserve">السنة
</t>
    </r>
    <r>
      <rPr>
        <b/>
        <sz val="9"/>
        <color theme="0"/>
        <rFont val="Arial"/>
        <family val="2"/>
      </rPr>
      <t xml:space="preserve"> Year</t>
    </r>
  </si>
  <si>
    <r>
      <t xml:space="preserve">إماراتيون </t>
    </r>
    <r>
      <rPr>
        <b/>
        <sz val="9"/>
        <color theme="0"/>
        <rFont val="Arial"/>
        <family val="2"/>
      </rPr>
      <t>Emiratis</t>
    </r>
  </si>
  <si>
    <r>
      <t>غير إماراتيين</t>
    </r>
    <r>
      <rPr>
        <b/>
        <sz val="9"/>
        <color theme="0"/>
        <rFont val="Arial"/>
        <family val="2"/>
      </rPr>
      <t xml:space="preserve"> Non-Emiratis</t>
    </r>
  </si>
  <si>
    <r>
      <t xml:space="preserve">المجموع </t>
    </r>
    <r>
      <rPr>
        <b/>
        <sz val="9"/>
        <color theme="0"/>
        <rFont val="Arial"/>
        <family val="2"/>
      </rPr>
      <t>Total</t>
    </r>
  </si>
  <si>
    <t>ذكـور 
Males</t>
  </si>
  <si>
    <t>إنـاث
  Females</t>
  </si>
  <si>
    <t>المجموع
  Total</t>
  </si>
  <si>
    <t>المصدر : وزارة الصحة ووقاية المجتمع</t>
  </si>
  <si>
    <t>Source : Ministry of Health and Prevention</t>
  </si>
  <si>
    <t>ملاحظة: هنالك فروقات في البيانات تم تضمينها في المجموع النهائي، نتيجة لعدم توفر الجنسية أوالنوع للمواليد</t>
  </si>
  <si>
    <t>Note: Totals may vary due to the "Not Stated" nationality or gender for some births, included in the grand total</t>
  </si>
  <si>
    <t/>
  </si>
  <si>
    <t xml:space="preserve"> جدول 2.13.02: المواليد حسب الإمارة والجنســية والنوع الاجتماعي 2024</t>
  </si>
  <si>
    <r>
      <t xml:space="preserve">المواليد حسب الإمارة والجنســية والنوع الاجتماعي </t>
    </r>
    <r>
      <rPr>
        <b/>
        <sz val="9"/>
        <color theme="1"/>
        <rFont val="Arial"/>
        <family val="2"/>
      </rPr>
      <t>2023</t>
    </r>
  </si>
  <si>
    <r>
      <t xml:space="preserve">المواليد حسب الإمارة والجنســية والنوع الاجتماعي </t>
    </r>
    <r>
      <rPr>
        <b/>
        <sz val="9"/>
        <color theme="1"/>
        <rFont val="Arial"/>
        <family val="2"/>
      </rPr>
      <t>2022</t>
    </r>
  </si>
  <si>
    <r>
      <t xml:space="preserve">المواليد حسب الإمارة والجنســية والنوع الاجتماعي </t>
    </r>
    <r>
      <rPr>
        <b/>
        <sz val="9"/>
        <color theme="1"/>
        <rFont val="Arial"/>
        <family val="2"/>
      </rPr>
      <t>2021</t>
    </r>
  </si>
  <si>
    <t>Table 2.13.02: Births by Emirate, Nationality and Gender, 2024</t>
  </si>
  <si>
    <t>Births by Emirate, Nationality and Gender, 2023</t>
  </si>
  <si>
    <t>Births by Emirate, Nationality and Gender, 2022</t>
  </si>
  <si>
    <t>Births by Emirate, Nationality and Gender, 2021</t>
  </si>
  <si>
    <r>
      <t xml:space="preserve">إماراتيون  </t>
    </r>
    <r>
      <rPr>
        <b/>
        <sz val="9"/>
        <color theme="0"/>
        <rFont val="Arial"/>
        <family val="2"/>
      </rPr>
      <t>Emiratis</t>
    </r>
  </si>
  <si>
    <r>
      <t xml:space="preserve">غير إماراتيين </t>
    </r>
    <r>
      <rPr>
        <b/>
        <sz val="9"/>
        <color theme="0"/>
        <rFont val="Arial"/>
        <family val="2"/>
      </rPr>
      <t>Non-Emiratis</t>
    </r>
  </si>
  <si>
    <t>Nationality</t>
  </si>
  <si>
    <t>الإمارة</t>
  </si>
  <si>
    <t>إنـاث
Females</t>
  </si>
  <si>
    <t>Emirate</t>
  </si>
  <si>
    <t>أبوظبــــــــــــي</t>
  </si>
  <si>
    <t xml:space="preserve"> Abu Dhabi</t>
  </si>
  <si>
    <t xml:space="preserve"> دبـــــــــــــــــي</t>
  </si>
  <si>
    <t xml:space="preserve"> Dubai</t>
  </si>
  <si>
    <t xml:space="preserve"> الشارقـــــــــــة</t>
  </si>
  <si>
    <t xml:space="preserve"> Sharjah</t>
  </si>
  <si>
    <t xml:space="preserve"> عجمـــــــــــــان</t>
  </si>
  <si>
    <t xml:space="preserve"> Ajman</t>
  </si>
  <si>
    <t xml:space="preserve"> أم القيويــــــــن</t>
  </si>
  <si>
    <t>Umm Al Quwain</t>
  </si>
  <si>
    <t xml:space="preserve"> رأس الخيمـــــة</t>
  </si>
  <si>
    <t>Ras Al - Khaima</t>
  </si>
  <si>
    <t xml:space="preserve"> الفجيــــــــــــرة</t>
  </si>
  <si>
    <t>Fujairah</t>
  </si>
  <si>
    <t>المواليد حسب الجنســية والنوع الاجتماعي وشهر الميلاد 2024</t>
  </si>
  <si>
    <t>المواليد حسب الجنســية والنوع الاجتماعي وشهر الميلاد 2023</t>
  </si>
  <si>
    <r>
      <t xml:space="preserve">  المواليد حسب الجنســية والنوع الاجتماعي وشهر الميلاد </t>
    </r>
    <r>
      <rPr>
        <b/>
        <sz val="9"/>
        <color theme="1"/>
        <rFont val="Arial"/>
        <family val="2"/>
      </rPr>
      <t>2022</t>
    </r>
  </si>
  <si>
    <r>
      <t xml:space="preserve">المواليد حسب الجنســية والنوع الاجتماعي وشهر الميلاد </t>
    </r>
    <r>
      <rPr>
        <b/>
        <sz val="9"/>
        <color theme="1"/>
        <rFont val="Arial"/>
        <family val="2"/>
      </rPr>
      <t>2021</t>
    </r>
  </si>
  <si>
    <t>Births Nationality, Gender and Month of Birth, 2024</t>
  </si>
  <si>
    <t>Births Nationality, Gender and Month of Birth, 2023</t>
  </si>
  <si>
    <t>Births Nationality, Gender and Month of Birth, 2022</t>
  </si>
  <si>
    <t>Births Nationality, Gender and Month of Birth, 2021</t>
  </si>
  <si>
    <t>ابريل</t>
  </si>
  <si>
    <t xml:space="preserve">أكتوبر </t>
  </si>
  <si>
    <t>المواليــد حسب جنسية الأبوين والنوع الاجتماعي للمواليد 2024</t>
  </si>
  <si>
    <t>المواليــد حسب جنسية الأبوين والنوع الاجتماعي للمواليد 2023</t>
  </si>
  <si>
    <r>
      <t xml:space="preserve"> المواليــد حسب جنسية الأبوين والنوع الاجتماعي للمواليد </t>
    </r>
    <r>
      <rPr>
        <b/>
        <sz val="9"/>
        <color theme="1"/>
        <rFont val="Arial"/>
        <family val="2"/>
      </rPr>
      <t>2022</t>
    </r>
  </si>
  <si>
    <r>
      <t xml:space="preserve">المواليــد حسب جنسية الأبوين والنوع الاجتماعي للمواليد </t>
    </r>
    <r>
      <rPr>
        <b/>
        <sz val="9"/>
        <color theme="1"/>
        <rFont val="Arial"/>
        <family val="2"/>
      </rPr>
      <t>2021</t>
    </r>
  </si>
  <si>
    <t>Births by Parent's Nationality and Gender, 2024</t>
  </si>
  <si>
    <t>Births by Parent's Nationality and Gender, 2023</t>
  </si>
  <si>
    <t xml:space="preserve"> Births by Parent's Nationality and Gender, 2022</t>
  </si>
  <si>
    <t>Births by Parent's Nationality and Gender, 2021</t>
  </si>
  <si>
    <t>جنسية الأب</t>
  </si>
  <si>
    <r>
      <t xml:space="preserve">إماراتي </t>
    </r>
    <r>
      <rPr>
        <b/>
        <sz val="9"/>
        <color theme="0"/>
        <rFont val="Arial"/>
        <family val="2"/>
      </rPr>
      <t>Emirati</t>
    </r>
  </si>
  <si>
    <r>
      <t>غير إماراتي</t>
    </r>
    <r>
      <rPr>
        <b/>
        <sz val="9"/>
        <color theme="0"/>
        <rFont val="Arial"/>
        <family val="2"/>
      </rPr>
      <t xml:space="preserve"> Non-Emirati</t>
    </r>
  </si>
  <si>
    <t>Father's Nationality</t>
  </si>
  <si>
    <t>جنسية الأم</t>
  </si>
  <si>
    <t>Mother's Nationality</t>
  </si>
  <si>
    <t>إماراتية</t>
  </si>
  <si>
    <t>غير إماراتية</t>
  </si>
  <si>
    <t>Source: Ministry of Health and Prevention</t>
  </si>
  <si>
    <t xml:space="preserve"> المواليد حسب الفئة العمرية للأم والجنســية والنوع الاجتماعي 2024</t>
  </si>
  <si>
    <t xml:space="preserve"> المواليد حسب الفئة العمرية للأم والجنســية والنوع الاجتماعي 2023</t>
  </si>
  <si>
    <r>
      <t xml:space="preserve"> المواليد حسب الفئة العمرية للأم والجنســية والنوع الاجتماعي </t>
    </r>
    <r>
      <rPr>
        <b/>
        <sz val="9"/>
        <color theme="1"/>
        <rFont val="Arial"/>
        <family val="2"/>
      </rPr>
      <t>2022</t>
    </r>
  </si>
  <si>
    <r>
      <t xml:space="preserve">المواليد حسب عمر الأم والجنســية والنوع الاجتماعي </t>
    </r>
    <r>
      <rPr>
        <b/>
        <sz val="9"/>
        <color theme="1"/>
        <rFont val="Arial"/>
        <family val="2"/>
      </rPr>
      <t>2021</t>
    </r>
  </si>
  <si>
    <t xml:space="preserve"> Births by Mother's Age Group, Nationality and Gender, 2024</t>
  </si>
  <si>
    <t xml:space="preserve"> Births by Mother's Age Group, Nationality and Gender, 2023</t>
  </si>
  <si>
    <t>Births by Mother's Age Group, Nationality and Gender, 2022</t>
  </si>
  <si>
    <t>Births by Mother's Age, Nationality and Gender, 2021</t>
  </si>
  <si>
    <r>
      <t>الفئة العمرية</t>
    </r>
    <r>
      <rPr>
        <sz val="8"/>
        <color theme="0"/>
        <rFont val="Arial"/>
        <family val="2"/>
      </rPr>
      <t xml:space="preserve"> (بالسنوات)</t>
    </r>
  </si>
  <si>
    <r>
      <t xml:space="preserve">Age Group </t>
    </r>
    <r>
      <rPr>
        <sz val="8"/>
        <color theme="0"/>
        <rFont val="Arial"/>
        <family val="2"/>
      </rPr>
      <t>(in Years)</t>
    </r>
  </si>
  <si>
    <r>
      <t>الفئة العمرية</t>
    </r>
    <r>
      <rPr>
        <b/>
        <sz val="9"/>
        <color theme="0"/>
        <rFont val="Arial"/>
        <family val="2"/>
      </rPr>
      <t xml:space="preserve"> (بالسنوات)</t>
    </r>
  </si>
  <si>
    <t>15 إلى 19</t>
  </si>
  <si>
    <t>15 to 19</t>
  </si>
  <si>
    <t>20 إلى 24</t>
  </si>
  <si>
    <t>20 to 24</t>
  </si>
  <si>
    <t>25 إلى 29</t>
  </si>
  <si>
    <t>25 to 29</t>
  </si>
  <si>
    <t>30 إلى 34</t>
  </si>
  <si>
    <t>30 to 34</t>
  </si>
  <si>
    <t>35 إلى 39</t>
  </si>
  <si>
    <t>35 to 39</t>
  </si>
  <si>
    <t>40 إلى 44</t>
  </si>
  <si>
    <t>40 to 44</t>
  </si>
  <si>
    <t>45 إلى 49</t>
  </si>
  <si>
    <t>45 to 49</t>
  </si>
  <si>
    <t>50+</t>
  </si>
  <si>
    <r>
      <t xml:space="preserve">الوفيات حسب الجنســيـة والنوع الاجتماعي </t>
    </r>
    <r>
      <rPr>
        <b/>
        <sz val="9"/>
        <color theme="1"/>
        <rFont val="Arial"/>
        <family val="2"/>
      </rPr>
      <t>1986-2024</t>
    </r>
  </si>
  <si>
    <t>Deaths by Nationality and Gender,1986-2024</t>
  </si>
  <si>
    <r>
      <t>المجموع</t>
    </r>
    <r>
      <rPr>
        <b/>
        <sz val="9"/>
        <color theme="0"/>
        <rFont val="Arial"/>
        <family val="2"/>
      </rPr>
      <t xml:space="preserve">  Total</t>
    </r>
  </si>
  <si>
    <t>الوفيات حسب الإمارة والجنسيـة والنوع الاجتماعي 2024</t>
  </si>
  <si>
    <t>الوفيات حسب الإمارة والجنسيـة والنوع الاجتماعي 2023</t>
  </si>
  <si>
    <r>
      <t xml:space="preserve"> الوفيات حسب الإمارة والجنسيـة والنوع الاجتماعي </t>
    </r>
    <r>
      <rPr>
        <b/>
        <sz val="9"/>
        <color theme="1"/>
        <rFont val="Arial"/>
        <family val="2"/>
      </rPr>
      <t>2022</t>
    </r>
  </si>
  <si>
    <r>
      <t xml:space="preserve">الوفيات حسب الإمارة والجنسيـة والنوع الاجتماعي </t>
    </r>
    <r>
      <rPr>
        <b/>
        <sz val="9"/>
        <color theme="1"/>
        <rFont val="Arial"/>
        <family val="2"/>
      </rPr>
      <t>2021</t>
    </r>
  </si>
  <si>
    <t>Deaths by Emirate, Nationality and Gender, 2024</t>
  </si>
  <si>
    <t xml:space="preserve"> Deaths by Emirate, Nationality and Gender, 2023</t>
  </si>
  <si>
    <t>Deaths by Emirate, Nationality and Gender, 2022</t>
  </si>
  <si>
    <t>Deaths by Emirate, Nationality and Gender, 2021</t>
  </si>
  <si>
    <r>
      <t>المجموع</t>
    </r>
    <r>
      <rPr>
        <b/>
        <sz val="9"/>
        <color theme="0"/>
        <rFont val="Arial"/>
        <family val="2"/>
      </rPr>
      <t xml:space="preserve"> Total</t>
    </r>
  </si>
  <si>
    <t>ذكـور 
Male</t>
  </si>
  <si>
    <t>إنـاث
  Female</t>
  </si>
  <si>
    <t>إنـاث  Female</t>
  </si>
  <si>
    <t>ذكـور
Male</t>
  </si>
  <si>
    <t>أبوظبي</t>
  </si>
  <si>
    <t>Abu Dhabi</t>
  </si>
  <si>
    <t>دبي</t>
  </si>
  <si>
    <t>Dubai</t>
  </si>
  <si>
    <t>الشارقة</t>
  </si>
  <si>
    <t>Sharjah</t>
  </si>
  <si>
    <t>عجمان</t>
  </si>
  <si>
    <t>Ajman</t>
  </si>
  <si>
    <t>أم القيوين</t>
  </si>
  <si>
    <t>رأس الخيمة</t>
  </si>
  <si>
    <t>Ras Al Khaimah</t>
  </si>
  <si>
    <t>الفجيرة</t>
  </si>
  <si>
    <t>الإجمالي</t>
  </si>
  <si>
    <t>الوفيات حسب الفئة العمرية والجنسـية والنوع الاجتماعي 2024</t>
  </si>
  <si>
    <t>الوفيات حسب الفئة العمرية والجنسـية والنوع الاجتماعي 2023</t>
  </si>
  <si>
    <r>
      <t xml:space="preserve"> الوفيات حسب الفئة العمرية والجنسـية والنوع الاجتماعي </t>
    </r>
    <r>
      <rPr>
        <b/>
        <sz val="9"/>
        <color theme="1"/>
        <rFont val="Arial"/>
        <family val="2"/>
      </rPr>
      <t>2022</t>
    </r>
  </si>
  <si>
    <r>
      <t xml:space="preserve"> الوفيات حسب الفئة العمرية والجنسـية والنوع الاجتماعي </t>
    </r>
    <r>
      <rPr>
        <b/>
        <sz val="9"/>
        <color theme="1"/>
        <rFont val="Arial"/>
        <family val="2"/>
      </rPr>
      <t>2021</t>
    </r>
  </si>
  <si>
    <t xml:space="preserve"> Deaths by Age Group, Nationality and Gender, 2024</t>
  </si>
  <si>
    <t>Deaths by Age Group, Nationality and Gender, 2023</t>
  </si>
  <si>
    <t>Deaths by Age Group, Nationality and Gender, 2022</t>
  </si>
  <si>
    <t>Deaths by Age Group, Nationality and Gender, 2021</t>
  </si>
  <si>
    <t>الفئة العمرية
(بالسنوات)</t>
  </si>
  <si>
    <t>Age Group
(in years)</t>
  </si>
  <si>
    <r>
      <t xml:space="preserve">غير إماراتيين   </t>
    </r>
    <r>
      <rPr>
        <b/>
        <sz val="9"/>
        <color theme="0"/>
        <rFont val="Arial"/>
        <family val="2"/>
      </rPr>
      <t>Non-Emiratis</t>
    </r>
  </si>
  <si>
    <r>
      <t xml:space="preserve">المجموع     </t>
    </r>
    <r>
      <rPr>
        <b/>
        <sz val="9"/>
        <color theme="0"/>
        <rFont val="Arial"/>
        <family val="2"/>
      </rPr>
      <t>Total</t>
    </r>
  </si>
  <si>
    <t>أقل من سنة</t>
  </si>
  <si>
    <t>Less than one year</t>
  </si>
  <si>
    <t>1 - 4</t>
  </si>
  <si>
    <t>5 - 9</t>
  </si>
  <si>
    <t>55 - 59</t>
  </si>
  <si>
    <t>60 - 64</t>
  </si>
  <si>
    <t>65 - 69</t>
  </si>
  <si>
    <t>70 - 74</t>
  </si>
  <si>
    <t>75 - 79</t>
  </si>
  <si>
    <t>80 - 84</t>
  </si>
  <si>
    <t>85+</t>
  </si>
  <si>
    <t xml:space="preserve">وفيات الأطفال حديثي الولادة (أقل من 28 يوم) حسب الإمارة والجنســيـة والنوع الاجتماعي 2024 </t>
  </si>
  <si>
    <t xml:space="preserve"> وفيات الأطفال حديثي الولادة (أقل من 28 يوم) حسب الإمارة والجنســيـة والنوع الاجتماعي 2023 </t>
  </si>
  <si>
    <r>
      <t xml:space="preserve"> وفيات الأطفال حديثي الولادة (أقل من 28 يوم) حسب الإمارة والجنســيـة والنوع الاجتماعي </t>
    </r>
    <r>
      <rPr>
        <b/>
        <sz val="9"/>
        <color theme="1"/>
        <rFont val="Arial"/>
        <family val="2"/>
      </rPr>
      <t>2022</t>
    </r>
    <r>
      <rPr>
        <b/>
        <sz val="10"/>
        <color theme="1"/>
        <rFont val="Arial"/>
        <family val="2"/>
      </rPr>
      <t xml:space="preserve"> </t>
    </r>
  </si>
  <si>
    <r>
      <t xml:space="preserve">وفيات الأطفال حديثي الولادة (أقل من 28 يوم) حسب الإمارة والجنســيـة والنوع الاجتماعي </t>
    </r>
    <r>
      <rPr>
        <b/>
        <sz val="9"/>
        <color theme="1"/>
        <rFont val="Arial"/>
        <family val="2"/>
      </rPr>
      <t>2021</t>
    </r>
    <r>
      <rPr>
        <b/>
        <sz val="10"/>
        <color theme="1"/>
        <rFont val="Arial"/>
        <family val="2"/>
      </rPr>
      <t xml:space="preserve"> </t>
    </r>
  </si>
  <si>
    <t>Neonatal Mortality (Less than 28 days) by Emirate, Nationality and Gender, 2024</t>
  </si>
  <si>
    <t>Neonatal Mortality (Less than 28 days) by Emirate, Nationality and Gender, 2023</t>
  </si>
  <si>
    <t xml:space="preserve"> Neonatal Mortality (Less than 28 days) by Emirate, Nationality and Gender, 2022</t>
  </si>
  <si>
    <t xml:space="preserve"> Neonatal Mortality (Less than 28 days) by Emirate, Nationality and Gender, 2021</t>
  </si>
  <si>
    <r>
      <t xml:space="preserve">المجموع  </t>
    </r>
    <r>
      <rPr>
        <b/>
        <sz val="9"/>
        <color theme="0"/>
        <rFont val="Arial"/>
        <family val="2"/>
      </rPr>
      <t>Total</t>
    </r>
  </si>
  <si>
    <t>Source : Federal Competitiveness and Statistics Centre</t>
  </si>
  <si>
    <t>Source : Federal Competitiveness and Statistics Center</t>
  </si>
  <si>
    <t xml:space="preserve">وفيات الأطفال الرضع (أقل من سنة) حسب الإمارة والجنســيـة والنوع الاجتماعي 2024 </t>
  </si>
  <si>
    <r>
      <t xml:space="preserve">وفيات الأطفال الرضع (أقل من سنة) حسب الإمارة والجنســيـة والنوع الاجتماعي </t>
    </r>
    <r>
      <rPr>
        <b/>
        <sz val="9"/>
        <color theme="1"/>
        <rFont val="Arial"/>
        <family val="2"/>
      </rPr>
      <t>2023</t>
    </r>
    <r>
      <rPr>
        <b/>
        <sz val="10"/>
        <color theme="1"/>
        <rFont val="Arial"/>
        <family val="2"/>
      </rPr>
      <t xml:space="preserve"> </t>
    </r>
  </si>
  <si>
    <r>
      <t xml:space="preserve"> وفيات الأطفال الرضع (أقل من سنة) حسب الإمارة والجنســيـة والنوع الاجتماعي </t>
    </r>
    <r>
      <rPr>
        <b/>
        <sz val="9"/>
        <color theme="1"/>
        <rFont val="Arial"/>
        <family val="2"/>
      </rPr>
      <t>2022</t>
    </r>
    <r>
      <rPr>
        <b/>
        <sz val="10"/>
        <color theme="1"/>
        <rFont val="Arial"/>
        <family val="2"/>
      </rPr>
      <t xml:space="preserve"> </t>
    </r>
  </si>
  <si>
    <r>
      <t xml:space="preserve">وفيات الأطفال الرضع (أقل من سنة) حسب الإمارة والجنســيـة والنوع الاجتماعي </t>
    </r>
    <r>
      <rPr>
        <b/>
        <sz val="9"/>
        <color theme="1"/>
        <rFont val="Arial"/>
        <family val="2"/>
      </rPr>
      <t>2021</t>
    </r>
    <r>
      <rPr>
        <b/>
        <sz val="10"/>
        <color theme="1"/>
        <rFont val="Arial"/>
        <family val="2"/>
      </rPr>
      <t xml:space="preserve"> </t>
    </r>
  </si>
  <si>
    <t>Infant Mortality (Less than one year) by Emirate, Nationality and Gender, 2024</t>
  </si>
  <si>
    <t xml:space="preserve"> Infant Mortality (Less than one year) by Emirate, Nationality and Gender, 2023</t>
  </si>
  <si>
    <t xml:space="preserve"> Infant Mortality (Less than one year) by Emirate, Nationality and Gender, 2022</t>
  </si>
  <si>
    <t>Infant Mortality (Less than one year) by Emirate, Nationality and Gender, 2021</t>
  </si>
  <si>
    <t xml:space="preserve">وفيات الأطفال (أقل من 5 سنوات) حسب الإمارة والجنســيـة والنوع الاجتماعي 2024 </t>
  </si>
  <si>
    <t xml:space="preserve">وفيات الأطفال (أقل من 5 سنوات) حسب الإمارة والجنســيـة والنوع الاجتماعي 2023 </t>
  </si>
  <si>
    <r>
      <t xml:space="preserve"> وفيات الأطفال (أقل من 5 سنوات) حسب الإمارة والجنســيـة والنوع الاجتماعي </t>
    </r>
    <r>
      <rPr>
        <b/>
        <sz val="9"/>
        <color theme="1"/>
        <rFont val="Arial"/>
        <family val="2"/>
      </rPr>
      <t>2022</t>
    </r>
    <r>
      <rPr>
        <b/>
        <sz val="10"/>
        <color theme="1"/>
        <rFont val="Arial"/>
        <family val="2"/>
      </rPr>
      <t xml:space="preserve"> </t>
    </r>
  </si>
  <si>
    <r>
      <t xml:space="preserve"> وفيات الأطفال (أقل من 5 سنوات) حسب الإمارة والجنســيـة والنوع الاجتماعي </t>
    </r>
    <r>
      <rPr>
        <b/>
        <sz val="9"/>
        <color theme="1"/>
        <rFont val="Arial"/>
        <family val="2"/>
      </rPr>
      <t>2021</t>
    </r>
    <r>
      <rPr>
        <b/>
        <sz val="10"/>
        <color theme="1"/>
        <rFont val="Arial"/>
        <family val="2"/>
      </rPr>
      <t xml:space="preserve"> </t>
    </r>
  </si>
  <si>
    <t>Child Mortality (Under 5 years) by Emirate, Nationality and Gender, 2024</t>
  </si>
  <si>
    <t xml:space="preserve"> Child Mortality (Under 5 years) by Emirate, Nationality and Gender, 2023</t>
  </si>
  <si>
    <t xml:space="preserve"> Child Mortality (Under 5 years) by Emirate, Nationality and Gender, 2022</t>
  </si>
  <si>
    <t>Child Mortality (Under 5 years) by Emirate, Nationality and Gender, 2021</t>
  </si>
  <si>
    <t>الإمــــارة</t>
  </si>
  <si>
    <t xml:space="preserve">مؤشرات وفيات الأطفال حسب الجنســيـة والنوع الاجتماعي 2024 </t>
  </si>
  <si>
    <t xml:space="preserve">مؤشرات وفيات الأطفال حسب الجنســيـة والنوع الاجتماعي 2023 </t>
  </si>
  <si>
    <t xml:space="preserve"> مؤشرات وفيات الأطفال حسب الجنســيـة والنوع الاجتماعي 2022 </t>
  </si>
  <si>
    <r>
      <t xml:space="preserve"> جدول 9: مؤشرات وفيات الأطفال حسب الجنســيـة والنوع الاجتماعي </t>
    </r>
    <r>
      <rPr>
        <b/>
        <sz val="9"/>
        <color theme="1"/>
        <rFont val="Arial"/>
        <family val="2"/>
      </rPr>
      <t>2021</t>
    </r>
    <r>
      <rPr>
        <b/>
        <sz val="10"/>
        <color theme="1"/>
        <rFont val="Arial"/>
        <family val="2"/>
      </rPr>
      <t xml:space="preserve"> </t>
    </r>
  </si>
  <si>
    <t>Child Mortality Indicators by Nationality and Gender, 2024</t>
  </si>
  <si>
    <t>Child Mortality Indicators by Nationality and Gender, 2023</t>
  </si>
  <si>
    <t>Child Mortality Indicators by Nationality and Gender, 2022</t>
  </si>
  <si>
    <t>Table 9: Child Mortality Indicators by Nationality and Gender, 2021</t>
  </si>
  <si>
    <t>المؤشر</t>
  </si>
  <si>
    <t>Indicator</t>
  </si>
  <si>
    <r>
      <t xml:space="preserve">معدل وفيات الأطفال حديثي الولادة
</t>
    </r>
    <r>
      <rPr>
        <sz val="10"/>
        <color rgb="FF000000"/>
        <rFont val="Arial"/>
        <family val="2"/>
      </rPr>
      <t>(أقل من شهر) (لكل 1,000 مولود حي)</t>
    </r>
  </si>
  <si>
    <r>
      <t xml:space="preserve">Neonatal Mortality Rate 
</t>
    </r>
    <r>
      <rPr>
        <sz val="9"/>
        <color rgb="FF000000"/>
        <rFont val="Arial"/>
        <family val="2"/>
      </rPr>
      <t>(Less than one month) (per 1,000 live births)</t>
    </r>
  </si>
  <si>
    <t>المواليد أحياء</t>
  </si>
  <si>
    <t>Live Births</t>
  </si>
  <si>
    <r>
      <t xml:space="preserve">معدل وفيات الأطفال الرضع
</t>
    </r>
    <r>
      <rPr>
        <sz val="10"/>
        <color rgb="FF000000"/>
        <rFont val="Arial"/>
        <family val="2"/>
      </rPr>
      <t>(أقل من سنة) (لكل 1,000 مولود حي)</t>
    </r>
  </si>
  <si>
    <r>
      <t xml:space="preserve">Infant Mortality Rate
</t>
    </r>
    <r>
      <rPr>
        <sz val="9"/>
        <color rgb="FF000000"/>
        <rFont val="Arial"/>
        <family val="2"/>
      </rPr>
      <t>(Less than one year) (per 1,000 live births)</t>
    </r>
  </si>
  <si>
    <r>
      <t xml:space="preserve">وفيات الأطفال حديثي الولادة
</t>
    </r>
    <r>
      <rPr>
        <sz val="10"/>
        <color rgb="FF000000"/>
        <rFont val="Arial"/>
        <family val="2"/>
      </rPr>
      <t>(أقل من 28 يوم)</t>
    </r>
  </si>
  <si>
    <r>
      <t xml:space="preserve">Neonatal Mortality 
</t>
    </r>
    <r>
      <rPr>
        <sz val="9"/>
        <color rgb="FF000000"/>
        <rFont val="Arial"/>
        <family val="2"/>
      </rPr>
      <t>(Less than 28 days)</t>
    </r>
  </si>
  <si>
    <t>وفيات الأطفال حديثي الولادة (أقل من شهر)</t>
  </si>
  <si>
    <t>Neonatal Mortality (Less than one month)</t>
  </si>
  <si>
    <r>
      <t xml:space="preserve">معدل وفيات الأطفال 
</t>
    </r>
    <r>
      <rPr>
        <sz val="10"/>
        <color rgb="FF000000"/>
        <rFont val="Arial"/>
        <family val="2"/>
      </rPr>
      <t>(أقل من 5 سنوات) (لكل 1,000 مولود حي)</t>
    </r>
  </si>
  <si>
    <r>
      <t xml:space="preserve">Child Mortality Rate 
</t>
    </r>
    <r>
      <rPr>
        <sz val="9"/>
        <color rgb="FF000000"/>
        <rFont val="Arial"/>
        <family val="2"/>
      </rPr>
      <t>(Under 5 years) (per 1,000 live births)</t>
    </r>
  </si>
  <si>
    <r>
      <t xml:space="preserve">وفيات الأطفال الرضع
</t>
    </r>
    <r>
      <rPr>
        <sz val="10"/>
        <color rgb="FF000000"/>
        <rFont val="Arial"/>
        <family val="2"/>
      </rPr>
      <t>(أقل من سنة)</t>
    </r>
  </si>
  <si>
    <r>
      <t xml:space="preserve">Infant Mortality 
</t>
    </r>
    <r>
      <rPr>
        <sz val="9"/>
        <color rgb="FF000000"/>
        <rFont val="Arial"/>
        <family val="2"/>
      </rPr>
      <t>(Less than one year)</t>
    </r>
  </si>
  <si>
    <t>وفيات الأطفال الرضع (أقل من سنة)</t>
  </si>
  <si>
    <t>Infant Mortality (Less than one year)</t>
  </si>
  <si>
    <r>
      <t xml:space="preserve">وفيات الأطفال
</t>
    </r>
    <r>
      <rPr>
        <sz val="10"/>
        <color rgb="FF000000"/>
        <rFont val="Arial"/>
        <family val="2"/>
      </rPr>
      <t>(أقل من 5 سنوات)</t>
    </r>
  </si>
  <si>
    <r>
      <t xml:space="preserve">Child Mortality
</t>
    </r>
    <r>
      <rPr>
        <sz val="9"/>
        <color rgb="FF000000"/>
        <rFont val="Arial"/>
        <family val="2"/>
      </rPr>
      <t>(Under 5 years)</t>
    </r>
  </si>
  <si>
    <t>وفيات الأطفال (أقل من 5 سنوات)</t>
  </si>
  <si>
    <t>Child Mortality (Under 5 years)</t>
  </si>
  <si>
    <r>
      <t xml:space="preserve">معدل وفيات الأطفال حديثي الولادة (أقل من شهر)
</t>
    </r>
    <r>
      <rPr>
        <b/>
        <sz val="9"/>
        <color rgb="FF000000"/>
        <rFont val="Arial"/>
        <family val="2"/>
      </rPr>
      <t>(لكل 1,000 مولود حي)</t>
    </r>
  </si>
  <si>
    <r>
      <t xml:space="preserve">Neonatal Mortality Rate (Less than one month)
</t>
    </r>
    <r>
      <rPr>
        <b/>
        <sz val="8"/>
        <color rgb="FF000000"/>
        <rFont val="Arial"/>
        <family val="2"/>
      </rPr>
      <t>(per 1,000 live births)</t>
    </r>
  </si>
  <si>
    <r>
      <t xml:space="preserve">معدل وفيات الأطفال الرضع (أقل من سنة)
</t>
    </r>
    <r>
      <rPr>
        <b/>
        <sz val="9"/>
        <color rgb="FF000000"/>
        <rFont val="Arial"/>
        <family val="2"/>
      </rPr>
      <t>(لكل 1,000 مولود حي)</t>
    </r>
  </si>
  <si>
    <r>
      <t xml:space="preserve">Infant Mortality Rate (Less than one year)
</t>
    </r>
    <r>
      <rPr>
        <b/>
        <sz val="8"/>
        <color rgb="FF000000"/>
        <rFont val="Arial"/>
        <family val="2"/>
      </rPr>
      <t>(per 1,000 live births)</t>
    </r>
  </si>
  <si>
    <r>
      <t xml:space="preserve">معدل وفيات الأطفال (أقل من 5 سنوات)
</t>
    </r>
    <r>
      <rPr>
        <b/>
        <sz val="9"/>
        <color rgb="FF000000"/>
        <rFont val="Arial"/>
        <family val="2"/>
      </rPr>
      <t>(لكل 1,000 مولود حي)</t>
    </r>
  </si>
  <si>
    <t>Child Mortality Rate (Under 5 years) 
(per 1,000 live births)</t>
  </si>
  <si>
    <t>ملاحظة: هنالك فروقات في البيانات تم تضمينها في المجموع النهائي، نتيجة لعدم توفر الجنسية أوالنوع للوفيات</t>
  </si>
  <si>
    <t>Note: Totals may vary due to the "Not Stated" nationality or gender for some deaths, included in the grand total</t>
  </si>
  <si>
    <t>المجموع Total</t>
  </si>
  <si>
    <t>ذكر
Male</t>
  </si>
  <si>
    <t>أنثى
Female</t>
  </si>
  <si>
    <t>السنة المرجعية</t>
  </si>
  <si>
    <t>المصدر: المركز الاتحادي للتنافسية والاحصاء</t>
  </si>
  <si>
    <t>ملاحظة: (*) بيانات أولية</t>
  </si>
  <si>
    <t>Note (*): Preliminary Data</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</si>
  <si>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</si>
  <si>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</si>
  <si>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</si>
  <si>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</si>
  <si>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</si>
  <si>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</si>
  <si>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</si>
  <si>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</si>
  <si>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r>
      <t xml:space="preserve"> *نسبة المتطوعين حسب النوع الاجتماعي </t>
    </r>
    <r>
      <rPr>
        <b/>
        <sz val="9"/>
        <color theme="1"/>
        <rFont val="Arial"/>
        <family val="2"/>
      </rPr>
      <t>2025-2020</t>
    </r>
  </si>
  <si>
    <t xml:space="preserve">المصدر: مسح القوى العاملة </t>
  </si>
  <si>
    <t>Source: Labour Force Survey</t>
  </si>
  <si>
    <t>نسبة المتطوعين حسب النوع الاجتماعي</t>
  </si>
  <si>
    <t>السنة المرجعية
Year</t>
  </si>
  <si>
    <t>التوزيع النسبي للسكان خارج القوى العاملة (15 سنة فأكثر) لسبب التفرغ للأعمال المنزلية (غير المدفوعة) حسب النوع الاجتماعي</t>
  </si>
  <si>
    <t>ملاحظة (*): النسبة النهائية مستقطعة من النسبة الكلية للأفراد خارج القوى العاملة</t>
  </si>
  <si>
    <t xml:space="preserve">Note (*): The percentage has been extracted from 'Outside the Labour Force' </t>
  </si>
  <si>
    <t>Volunteers Percentage by Gender, 2020-2025 *</t>
  </si>
  <si>
    <t>التوزيع النسبي للسكان خارج القوى العاملة (15 سنة فأكثر) لسبب التفرغ للأعمال المنزلية (غير المدفوعة) حسب النوع الاجتماعي، 2021-2024 *</t>
  </si>
  <si>
    <t>Percentage Distribution of Individuals Outside the Labour Force (15 Years and More) due to Household Duties (Unpaid) by Gender, 2021- 2024 *</t>
  </si>
  <si>
    <t>Percentage Distribution of Individuals Outside the Labour Force (15 Years and More) due to Household Duties (Unpaid) by Gender</t>
  </si>
  <si>
    <t>Volunteers Percentage by Gender</t>
  </si>
  <si>
    <t>غير محدد</t>
  </si>
  <si>
    <t>2021-2024</t>
  </si>
  <si>
    <r>
      <t xml:space="preserve">عقــود الزواج المسجلة حسب الجنسية </t>
    </r>
    <r>
      <rPr>
        <b/>
        <sz val="9"/>
        <rFont val="Arial"/>
        <family val="2"/>
      </rPr>
      <t>2021</t>
    </r>
  </si>
  <si>
    <r>
      <t>عقــود الزواج المسجلة حسب الفئة العمرية للزوجة والجنسية</t>
    </r>
    <r>
      <rPr>
        <b/>
        <sz val="9"/>
        <rFont val="Arial"/>
        <family val="2"/>
      </rPr>
      <t xml:space="preserve"> 2024</t>
    </r>
  </si>
  <si>
    <r>
      <t>Age Group</t>
    </r>
    <r>
      <rPr>
        <sz val="9"/>
        <color theme="0"/>
        <rFont val="Arial"/>
        <family val="2"/>
      </rPr>
      <t xml:space="preserve"> </t>
    </r>
    <r>
      <rPr>
        <sz val="8"/>
        <color theme="0"/>
        <rFont val="Arial"/>
        <family val="2"/>
      </rPr>
      <t>(in Years)</t>
    </r>
  </si>
  <si>
    <t>غير محدد Not Stated</t>
  </si>
  <si>
    <t>غير محدد
Not Stated</t>
  </si>
  <si>
    <t xml:space="preserve">غير محدد </t>
  </si>
  <si>
    <t xml:space="preserve">غير محدد
Not Stated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</si>
</sst>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52">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11"/>
      <color theme="1"/>
      <name val="Arial"/>
      <family val="2"/>
    </font>
    <font>
      <b/>
      <sz val="10"/>
      <color indexed="8"/>
      <name val="Arial"/>
      <family val="2"/>
    </font>
    <font>
      <sz val="8"/>
      <name val="Arial"/>
      <family val="2"/>
    </font>
    <font>
      <b/>
      <sz val="9"/>
      <color indexed="8"/>
      <name val="Arial"/>
      <family val="2"/>
    </font>
    <font>
      <b/>
      <sz val="8"/>
      <color theme="0"/>
      <name val="Arial"/>
      <family val="2"/>
    </font>
    <font>
      <sz val="9"/>
      <color indexed="8"/>
      <name val="Arial"/>
      <family val="2"/>
    </font>
    <font>
      <b/>
      <sz val="11"/>
      <color theme="0"/>
      <name val="Calibri"/>
      <family val="2"/>
      <charset val="178"/>
      <scheme val="minor"/>
    </font>
    <font>
      <b/>
      <sz val="11"/>
      <name val="Arial"/>
      <family val="2"/>
      <charset val="178"/>
    </font>
    <font>
      <b/>
      <sz val="9"/>
      <color rgb="FF000000"/>
      <name val="Arial"/>
      <family val="2"/>
    </font>
    <font>
      <b/>
      <sz val="10"/>
      <color indexed="9"/>
      <name val="Arial"/>
      <family val="2"/>
    </font>
    <font>
      <b/>
      <sz val="9"/>
      <color indexed="9"/>
      <name val="Arial"/>
      <family val="2"/>
    </font>
    <font>
      <sz val="10"/>
      <name val="MS Sans Serif"/>
      <family val="2"/>
      <charset val="178"/>
    </font>
    <font>
      <b/>
      <sz val="10"/>
      <color rgb="FFFF0000"/>
      <name val="Arial"/>
      <family val="2"/>
    </font>
    <font>
      <sz val="9"/>
      <color rgb="FFFF0000"/>
      <name val="Arial"/>
      <family val="2"/>
    </font>
    <font>
      <sz val="11"/>
      <name val="Calibri"/>
      <family val="2"/>
    </font>
    <font>
      <b/>
      <sz val="9"/>
      <color rgb="FFFFFFFF"/>
      <name val="Arial"/>
      <family val="2"/>
    </font>
    <font>
      <sz val="11"/>
      <color rgb="FFFF0000"/>
      <name val="Arial"/>
      <family val="2"/>
    </font>
    <font>
      <sz val="11"/>
      <color theme="1"/>
      <name val="Calibri"/>
      <family val="2"/>
      <charset val="178"/>
      <scheme val="minor"/>
    </font>
    <font>
      <sz val="8"/>
      <name val="Calibri"/>
      <family val="2"/>
      <scheme val="minor"/>
    </font>
    <font>
      <sz val="8"/>
      <color indexed="8"/>
      <name val="Arial"/>
      <family val="2"/>
    </font>
    <font>
      <sz val="11"/>
      <name val="Arial"/>
      <family val="2"/>
    </font>
    <font>
      <b/>
      <sz val="12"/>
      <name val="Arial"/>
      <family val="2"/>
    </font>
    <font>
      <sz val="8"/>
      <color theme="0"/>
      <name val="Arial"/>
      <family val="2"/>
    </font>
    <font>
      <b/>
      <sz val="12"/>
      <color theme="1"/>
      <name val="Arial"/>
      <family val="2"/>
    </font>
    <font>
      <b/>
      <sz val="10"/>
      <color rgb="FF222222"/>
      <name val="Arial"/>
      <family val="2"/>
    </font>
    <font>
      <sz val="10"/>
      <color rgb="FF000000"/>
      <name val="Arial"/>
      <family val="2"/>
    </font>
    <font>
      <b/>
      <sz val="8"/>
      <color indexed="8"/>
      <name val="Arial"/>
      <family val="2"/>
    </font>
    <font>
      <b/>
      <sz val="8"/>
      <color rgb="FF000000"/>
      <name val="Arial"/>
      <family val="2"/>
    </font>
    <font>
      <sz val="11"/>
      <color theme="1"/>
      <name val="Arial"/>
    </font>
    <font>
      <b/>
      <sz val="9"/>
      <color theme="1"/>
      <name val="Arial"/>
    </font>
    <font>
      <sz val="9"/>
      <color theme="1"/>
      <name val="Arial"/>
    </font>
    <font>
      <sz val="9"/>
      <color theme="0"/>
      <name val="Arial"/>
      <family val="2"/>
    </font>
  </fonts>
  <fills count="7">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
      <patternFill patternType="solid">
        <fgColor theme="2"/>
        <bgColor indexed="64"/>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rgb="FFB68A35"/>
      </top>
      <bottom style="thin">
        <color rgb="FFB68A35"/>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style="thin">
        <color theme="0"/>
      </left>
      <right/>
      <top/>
      <bottom style="thin">
        <color theme="0"/>
      </bottom>
      <diagonal/>
    </border>
    <border>
      <left/>
      <right/>
      <top style="medium">
        <color rgb="FFB68A35"/>
      </top>
      <bottom/>
      <diagonal/>
    </border>
    <border>
      <left style="thin">
        <color theme="0"/>
      </left>
      <right style="thin">
        <color theme="0"/>
      </right>
      <top style="thin">
        <color theme="0"/>
      </top>
      <bottom style="thin">
        <color theme="0"/>
      </bottom>
      <diagonal/>
    </border>
    <border>
      <left/>
      <right/>
      <top style="thin">
        <color rgb="FF996E31"/>
      </top>
      <bottom style="medium">
        <color rgb="FF996E31"/>
      </bottom>
      <diagonal/>
    </border>
    <border>
      <left/>
      <right/>
      <top style="medium">
        <color rgb="FF996E31"/>
      </top>
      <bottom/>
      <diagonal/>
    </border>
    <border>
      <left/>
      <right/>
      <top/>
      <bottom style="medium">
        <color rgb="FF996E31"/>
      </bottom>
      <diagonal/>
    </border>
    <border>
      <left/>
      <right/>
      <top/>
      <bottom style="medium">
        <color theme="7" tint="-0.249977111117893"/>
      </bottom>
      <diagonal/>
    </border>
    <border>
      <left/>
      <right/>
      <top style="medium">
        <color theme="7" tint="-0.249977111117893"/>
      </top>
      <bottom/>
      <diagonal/>
    </border>
    <border>
      <left/>
      <right/>
      <top style="thin">
        <color rgb="FF996E31"/>
      </top>
      <bottom/>
      <diagonal/>
    </border>
    <border>
      <left style="thin">
        <color theme="0"/>
      </left>
      <right style="thin">
        <color indexed="64"/>
      </right>
      <top style="thin">
        <color rgb="FFB68A35"/>
      </top>
      <bottom style="thin">
        <color rgb="FFB68A35"/>
      </bottom>
      <diagonal/>
    </border>
    <border>
      <left style="thin">
        <color indexed="64"/>
      </left>
      <right/>
      <top style="thin">
        <color rgb="FFB68A35"/>
      </top>
      <bottom style="thin">
        <color rgb="FFB68A35"/>
      </bottom>
      <diagonal/>
    </border>
    <border>
      <left/>
      <right style="thin">
        <color indexed="64"/>
      </right>
      <top style="thin">
        <color rgb="FFB68A35"/>
      </top>
      <bottom style="thin">
        <color rgb="FFB68A35"/>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6" fillId="2" borderId="1" applyNumberFormat="0" applyAlignment="0" applyProtection="0"/>
    <xf numFmtId="0" fontId="27" fillId="5" borderId="20">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31" fillId="0" borderId="0"/>
    <xf numFmtId="0" fontId="9" fillId="0" borderId="0"/>
    <xf numFmtId="0" fontId="1" fillId="0" borderId="0"/>
    <xf numFmtId="9" fontId="1" fillId="0" borderId="0" applyFont="0" applyFill="0" applyBorder="0" applyAlignment="0" applyProtection="0"/>
    <xf numFmtId="0" fontId="9" fillId="0" borderId="0"/>
    <xf numFmtId="0" fontId="34" fillId="0" borderId="0"/>
    <xf numFmtId="0" fontId="9" fillId="0" borderId="0" applyNumberFormat="0"/>
    <xf numFmtId="0" fontId="37" fillId="0" borderId="0"/>
    <xf numFmtId="9" fontId="37" fillId="0" borderId="0" applyFont="0" applyFill="0" applyBorder="0" applyAlignment="0" applyProtection="0"/>
  </cellStyleXfs>
  <cellXfs count="648">
    <xf numFmtId="0" fontId="0" fillId="0" borderId="0" xfId="0"/>
    <xf numFmtId="0" fontId="0" fillId="0" borderId="0" xfId="0" applyAlignment="1">
      <alignment vertical="center"/>
    </xf>
    <xf numFmtId="0" fontId="11" fillId="0" borderId="0" xfId="6" applyAlignment="1">
      <alignment vertical="center"/>
    </xf>
    <xf numFmtId="0" fontId="3" fillId="0" borderId="0" xfId="4" applyFont="1" applyAlignment="1">
      <alignment horizontal="center" vertical="center"/>
    </xf>
    <xf numFmtId="0" fontId="2" fillId="0" borderId="0" xfId="4" applyFont="1" applyAlignment="1">
      <alignment horizontal="right" vertical="center"/>
    </xf>
    <xf numFmtId="0" fontId="9" fillId="0" borderId="0" xfId="4" applyAlignment="1">
      <alignment horizontal="right" vertical="center"/>
    </xf>
    <xf numFmtId="0" fontId="8" fillId="0" borderId="0" xfId="4" applyFont="1" applyAlignment="1">
      <alignment horizontal="right" vertical="center" wrapText="1"/>
    </xf>
    <xf numFmtId="0" fontId="13" fillId="0" borderId="0" xfId="0" applyFont="1" applyAlignment="1">
      <alignment vertical="center"/>
    </xf>
    <xf numFmtId="0" fontId="6" fillId="3" borderId="0" xfId="4" applyFont="1" applyFill="1" applyAlignment="1">
      <alignment horizontal="center" vertical="center"/>
    </xf>
    <xf numFmtId="0" fontId="5" fillId="3" borderId="0" xfId="4" applyFont="1" applyFill="1" applyAlignment="1">
      <alignment horizontal="right" vertical="center" readingOrder="2"/>
    </xf>
    <xf numFmtId="0" fontId="6"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4" applyFont="1" applyAlignment="1">
      <alignment horizontal="right" vertical="center"/>
    </xf>
    <xf numFmtId="0" fontId="6" fillId="3" borderId="0" xfId="4" applyFont="1" applyFill="1" applyAlignment="1">
      <alignment horizontal="left" vertical="center"/>
    </xf>
    <xf numFmtId="0" fontId="9" fillId="0" borderId="0" xfId="0" applyFont="1" applyAlignment="1">
      <alignment vertical="center"/>
    </xf>
    <xf numFmtId="0" fontId="3" fillId="0" borderId="0" xfId="4" applyFont="1" applyAlignment="1">
      <alignment horizontal="right" vertical="center"/>
    </xf>
    <xf numFmtId="0" fontId="20" fillId="0" borderId="0" xfId="0" applyFont="1"/>
    <xf numFmtId="0" fontId="21" fillId="0" borderId="0" xfId="0" applyFont="1" applyAlignment="1">
      <alignment horizontal="right" vertical="center" indent="1"/>
    </xf>
    <xf numFmtId="0" fontId="3" fillId="0" borderId="0" xfId="0" applyFont="1" applyAlignment="1">
      <alignment horizontal="left" vertical="center" indent="1"/>
    </xf>
    <xf numFmtId="0" fontId="21" fillId="0" borderId="5" xfId="0" applyFont="1" applyBorder="1" applyAlignment="1">
      <alignment horizontal="center" vertical="center"/>
    </xf>
    <xf numFmtId="0" fontId="10" fillId="0" borderId="0" xfId="0" applyFont="1" applyAlignment="1">
      <alignment vertical="center"/>
    </xf>
    <xf numFmtId="0" fontId="23" fillId="0" borderId="0" xfId="0" applyFont="1" applyAlignment="1">
      <alignment horizontal="right" vertical="center" indent="1"/>
    </xf>
    <xf numFmtId="0" fontId="10" fillId="0" borderId="0" xfId="0" applyFont="1"/>
    <xf numFmtId="0" fontId="5" fillId="3" borderId="9" xfId="0" applyFont="1" applyFill="1" applyBorder="1" applyAlignment="1">
      <alignment horizontal="center" vertical="center" wrapText="1"/>
    </xf>
    <xf numFmtId="0" fontId="6" fillId="3" borderId="9" xfId="16" applyFont="1" applyFill="1" applyBorder="1" applyAlignment="1">
      <alignment horizontal="center" vertical="center"/>
    </xf>
    <xf numFmtId="0" fontId="6" fillId="3" borderId="9" xfId="16" applyFont="1" applyFill="1" applyBorder="1" applyAlignment="1">
      <alignment horizontal="center" vertical="center" wrapText="1"/>
    </xf>
    <xf numFmtId="0" fontId="6" fillId="3" borderId="13" xfId="16" applyFont="1" applyFill="1" applyBorder="1" applyAlignment="1">
      <alignment horizontal="center" vertical="center" wrapText="1"/>
    </xf>
    <xf numFmtId="0" fontId="24" fillId="3" borderId="3" xfId="16" applyFont="1" applyFill="1" applyBorder="1" applyAlignment="1">
      <alignment horizontal="center" vertical="center"/>
    </xf>
    <xf numFmtId="0" fontId="24" fillId="3" borderId="3" xfId="16" applyFont="1" applyFill="1" applyBorder="1" applyAlignment="1">
      <alignment horizontal="center" vertical="center" wrapText="1"/>
    </xf>
    <xf numFmtId="0" fontId="24" fillId="3" borderId="4" xfId="16" applyFont="1" applyFill="1" applyBorder="1" applyAlignment="1">
      <alignment horizontal="center" vertical="center" wrapText="1"/>
    </xf>
    <xf numFmtId="3" fontId="25" fillId="0" borderId="0" xfId="4" applyNumberFormat="1" applyFont="1" applyAlignment="1">
      <alignment horizontal="right" vertical="center"/>
    </xf>
    <xf numFmtId="3" fontId="23" fillId="0" borderId="0" xfId="4" applyNumberFormat="1" applyFont="1" applyAlignment="1">
      <alignment horizontal="right" vertical="center"/>
    </xf>
    <xf numFmtId="165" fontId="25" fillId="0" borderId="0" xfId="4" applyNumberFormat="1" applyFont="1" applyAlignment="1">
      <alignment horizontal="right" vertical="center" readingOrder="2"/>
    </xf>
    <xf numFmtId="3" fontId="5" fillId="3" borderId="17"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xf>
    <xf numFmtId="3" fontId="6" fillId="3" borderId="21" xfId="0" applyNumberFormat="1" applyFont="1" applyFill="1" applyBorder="1" applyAlignment="1">
      <alignment horizontal="center" vertical="center" wrapText="1"/>
    </xf>
    <xf numFmtId="3" fontId="25" fillId="0" borderId="0" xfId="4" applyNumberFormat="1" applyFont="1" applyAlignment="1">
      <alignment vertical="center" wrapText="1" readingOrder="2"/>
    </xf>
    <xf numFmtId="3" fontId="23" fillId="0" borderId="0" xfId="4" applyNumberFormat="1" applyFont="1" applyAlignment="1">
      <alignment vertical="center" wrapText="1" readingOrder="2"/>
    </xf>
    <xf numFmtId="3" fontId="21" fillId="0" borderId="18" xfId="4" applyNumberFormat="1" applyFont="1" applyBorder="1" applyAlignment="1">
      <alignment horizontal="center" vertical="center" wrapText="1" readingOrder="2"/>
    </xf>
    <xf numFmtId="3" fontId="23" fillId="0" borderId="18" xfId="4" applyNumberFormat="1" applyFont="1" applyBorder="1" applyAlignment="1">
      <alignment vertical="center" wrapText="1" readingOrder="2"/>
    </xf>
    <xf numFmtId="3" fontId="23" fillId="0" borderId="18" xfId="4" applyNumberFormat="1" applyFont="1" applyBorder="1" applyAlignment="1">
      <alignment horizontal="center" vertical="center" wrapText="1"/>
    </xf>
    <xf numFmtId="0" fontId="20" fillId="0" borderId="0" xfId="0" applyFont="1" applyAlignment="1">
      <alignment vertical="center" wrapText="1"/>
    </xf>
    <xf numFmtId="3" fontId="5" fillId="3" borderId="9" xfId="0" applyNumberFormat="1" applyFont="1" applyFill="1" applyBorder="1" applyAlignment="1">
      <alignment horizontal="center" vertical="center" wrapText="1" readingOrder="2"/>
    </xf>
    <xf numFmtId="166" fontId="23" fillId="0" borderId="0" xfId="2" applyNumberFormat="1" applyFont="1" applyBorder="1" applyAlignment="1">
      <alignment vertical="center" wrapText="1" readingOrder="2"/>
    </xf>
    <xf numFmtId="0" fontId="9" fillId="0" borderId="0" xfId="0" applyFont="1" applyAlignment="1">
      <alignment horizontal="center" vertical="center" readingOrder="2"/>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8"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9"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20" fillId="0" borderId="0" xfId="0" applyFont="1" applyAlignment="1">
      <alignment vertical="center"/>
    </xf>
    <xf numFmtId="0" fontId="3" fillId="0" borderId="0" xfId="0" applyFont="1" applyAlignment="1">
      <alignment horizontal="left" vertical="center" wrapText="1" indent="1"/>
    </xf>
    <xf numFmtId="0" fontId="7" fillId="0" borderId="0" xfId="0" applyFont="1" applyAlignment="1">
      <alignment vertical="center"/>
    </xf>
    <xf numFmtId="0" fontId="9" fillId="0" borderId="0" xfId="0" applyFont="1" applyAlignment="1">
      <alignment horizontal="right" vertical="center" wrapText="1" indent="1" readingOrder="2"/>
    </xf>
    <xf numFmtId="0" fontId="5" fillId="3" borderId="6"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7" xfId="6" applyFont="1" applyFill="1" applyBorder="1" applyAlignment="1">
      <alignment horizontal="center" vertical="center" wrapText="1"/>
    </xf>
    <xf numFmtId="0" fontId="2" fillId="0" borderId="0" xfId="4" applyFont="1" applyAlignment="1">
      <alignment horizontal="right" vertical="center" wrapText="1" indent="1"/>
    </xf>
    <xf numFmtId="0" fontId="3" fillId="0" borderId="0" xfId="4" applyFont="1" applyAlignment="1">
      <alignment horizontal="left" vertical="center" wrapText="1" indent="1" readingOrder="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0" fontId="8" fillId="0" borderId="0" xfId="0" applyFont="1" applyAlignment="1">
      <alignment horizontal="center" vertical="center" readingOrder="2"/>
    </xf>
    <xf numFmtId="0" fontId="2" fillId="0" borderId="0" xfId="0" applyFont="1" applyAlignment="1">
      <alignment horizontal="right" vertical="center" indent="1" readingOrder="2"/>
    </xf>
    <xf numFmtId="0" fontId="2" fillId="0" borderId="0" xfId="0" applyFont="1" applyAlignment="1">
      <alignment horizontal="right" vertical="center" wrapText="1" indent="1" readingOrder="2"/>
    </xf>
    <xf numFmtId="0" fontId="19" fillId="0" borderId="0" xfId="0" applyFont="1" applyAlignment="1">
      <alignment horizontal="left" vertical="center" indent="1" readingOrder="1"/>
    </xf>
    <xf numFmtId="0" fontId="3" fillId="0" borderId="0" xfId="0" applyFont="1" applyAlignment="1">
      <alignment horizontal="left" vertical="center" wrapText="1" indent="1" readingOrder="1"/>
    </xf>
    <xf numFmtId="0" fontId="19" fillId="0" borderId="0" xfId="0" applyFont="1" applyAlignment="1">
      <alignment horizontal="left" vertical="center" wrapText="1" indent="1" readingOrder="1"/>
    </xf>
    <xf numFmtId="3" fontId="10" fillId="0" borderId="0" xfId="0" applyNumberFormat="1" applyFont="1" applyAlignment="1">
      <alignment vertical="center"/>
    </xf>
    <xf numFmtId="0" fontId="23" fillId="0" borderId="0" xfId="4" applyFont="1" applyAlignment="1">
      <alignment horizontal="center" vertical="center" readingOrder="2"/>
    </xf>
    <xf numFmtId="3" fontId="21" fillId="0" borderId="0" xfId="4" applyNumberFormat="1" applyFont="1" applyAlignment="1">
      <alignment horizontal="right" vertical="center" indent="1" readingOrder="2"/>
    </xf>
    <xf numFmtId="3" fontId="23" fillId="0" borderId="0" xfId="4" applyNumberFormat="1" applyFont="1" applyAlignment="1">
      <alignment horizontal="left" vertical="center" indent="1"/>
    </xf>
    <xf numFmtId="3" fontId="21" fillId="0" borderId="0" xfId="4" applyNumberFormat="1" applyFont="1" applyAlignment="1">
      <alignment horizontal="right" vertical="center" wrapText="1" indent="1" readingOrder="2"/>
    </xf>
    <xf numFmtId="3" fontId="23" fillId="0" borderId="0" xfId="4" applyNumberFormat="1" applyFont="1" applyAlignment="1">
      <alignment horizontal="left" vertical="center" wrapText="1" indent="1"/>
    </xf>
    <xf numFmtId="3" fontId="23" fillId="0" borderId="0" xfId="4" quotePrefix="1" applyNumberFormat="1" applyFont="1" applyAlignment="1">
      <alignment horizontal="left" vertical="center" wrapText="1" indent="1"/>
    </xf>
    <xf numFmtId="0" fontId="7" fillId="0" borderId="22" xfId="0" applyFont="1" applyBorder="1" applyAlignment="1">
      <alignment vertical="center" wrapText="1"/>
    </xf>
    <xf numFmtId="3" fontId="5" fillId="3" borderId="7" xfId="0" applyNumberFormat="1" applyFont="1" applyFill="1" applyBorder="1" applyAlignment="1">
      <alignment horizontal="center" vertical="center" wrapText="1" readingOrder="2"/>
    </xf>
    <xf numFmtId="3" fontId="3" fillId="0" borderId="0" xfId="0" applyNumberFormat="1" applyFont="1" applyAlignment="1">
      <alignment vertical="center"/>
    </xf>
    <xf numFmtId="0" fontId="13" fillId="0" borderId="22" xfId="0" applyFont="1" applyBorder="1" applyAlignment="1">
      <alignment vertical="center"/>
    </xf>
    <xf numFmtId="0" fontId="7" fillId="0" borderId="22" xfId="0" applyFont="1" applyBorder="1" applyAlignment="1">
      <alignment vertical="center"/>
    </xf>
    <xf numFmtId="0" fontId="3" fillId="0" borderId="22" xfId="4" applyFont="1" applyBorder="1" applyAlignment="1">
      <alignment horizontal="center" vertical="center"/>
    </xf>
    <xf numFmtId="0" fontId="2" fillId="0" borderId="22" xfId="4" applyFont="1" applyBorder="1" applyAlignment="1">
      <alignment horizontal="right" vertical="center"/>
    </xf>
    <xf numFmtId="0" fontId="9" fillId="0" borderId="22" xfId="4" applyBorder="1" applyAlignment="1">
      <alignment horizontal="right" vertical="center"/>
    </xf>
    <xf numFmtId="0" fontId="8" fillId="0" borderId="22" xfId="4" applyFont="1" applyBorder="1" applyAlignment="1">
      <alignment horizontal="right" vertical="center" wrapText="1"/>
    </xf>
    <xf numFmtId="0" fontId="3" fillId="0" borderId="22" xfId="4" applyFont="1" applyBorder="1" applyAlignment="1">
      <alignment horizontal="right" vertical="center"/>
    </xf>
    <xf numFmtId="0" fontId="10" fillId="0" borderId="0" xfId="4" applyFont="1" applyAlignment="1">
      <alignment horizontal="left" vertical="center" wrapText="1" indent="1"/>
    </xf>
    <xf numFmtId="0" fontId="8" fillId="0" borderId="0" xfId="0" applyFont="1" applyAlignment="1">
      <alignment horizontal="left" vertical="center" wrapText="1" indent="1" readingOrder="1"/>
    </xf>
    <xf numFmtId="0" fontId="23" fillId="0" borderId="8" xfId="4" applyFont="1" applyBorder="1" applyAlignment="1">
      <alignment horizontal="center" vertical="center" readingOrder="2"/>
    </xf>
    <xf numFmtId="3" fontId="25" fillId="0" borderId="8" xfId="4" applyNumberFormat="1" applyFont="1" applyBorder="1" applyAlignment="1">
      <alignment horizontal="right" vertical="center"/>
    </xf>
    <xf numFmtId="3" fontId="23" fillId="0" borderId="8" xfId="4" applyNumberFormat="1" applyFont="1" applyBorder="1" applyAlignment="1">
      <alignment horizontal="right" vertical="center"/>
    </xf>
    <xf numFmtId="3" fontId="25" fillId="0" borderId="0" xfId="4" applyNumberFormat="1" applyFont="1" applyAlignment="1">
      <alignment horizontal="right" vertical="center" readingOrder="2"/>
    </xf>
    <xf numFmtId="3" fontId="23" fillId="0" borderId="0" xfId="4" applyNumberFormat="1" applyFont="1" applyAlignment="1">
      <alignment horizontal="right" vertical="center" readingOrder="2"/>
    </xf>
    <xf numFmtId="166" fontId="23" fillId="0" borderId="0" xfId="2" applyNumberFormat="1" applyFont="1" applyBorder="1" applyAlignment="1">
      <alignment horizontal="right" vertical="center" readingOrder="2"/>
    </xf>
    <xf numFmtId="3" fontId="21" fillId="0" borderId="24" xfId="4" applyNumberFormat="1" applyFont="1" applyBorder="1" applyAlignment="1">
      <alignment horizontal="center" vertical="center" readingOrder="2"/>
    </xf>
    <xf numFmtId="3" fontId="23" fillId="0" borderId="24" xfId="4" applyNumberFormat="1" applyFont="1" applyBorder="1" applyAlignment="1">
      <alignment horizontal="right" vertical="center" readingOrder="2"/>
    </xf>
    <xf numFmtId="166" fontId="23" fillId="0" borderId="24" xfId="2" applyNumberFormat="1" applyFont="1" applyFill="1" applyBorder="1" applyAlignment="1">
      <alignment horizontal="right" vertical="center" readingOrder="2"/>
    </xf>
    <xf numFmtId="3" fontId="23" fillId="0" borderId="24" xfId="4" applyNumberFormat="1" applyFont="1" applyBorder="1" applyAlignment="1">
      <alignment horizontal="center" vertical="center"/>
    </xf>
    <xf numFmtId="0" fontId="7" fillId="0" borderId="0" xfId="0" applyFont="1" applyAlignment="1">
      <alignment vertical="center" wrapText="1"/>
    </xf>
    <xf numFmtId="0" fontId="10" fillId="0" borderId="22" xfId="0" applyFont="1" applyBorder="1" applyAlignment="1">
      <alignment vertical="center" wrapText="1" readingOrder="2"/>
    </xf>
    <xf numFmtId="3" fontId="6" fillId="3" borderId="7"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readingOrder="2"/>
    </xf>
    <xf numFmtId="0" fontId="8" fillId="0" borderId="22" xfId="13" applyFont="1" applyBorder="1" applyAlignment="1">
      <alignment vertical="center"/>
    </xf>
    <xf numFmtId="3" fontId="23" fillId="0" borderId="0" xfId="4" applyNumberFormat="1" applyFont="1" applyAlignment="1">
      <alignment horizontal="left" vertical="center" indent="1" readingOrder="2"/>
    </xf>
    <xf numFmtId="3" fontId="21" fillId="0" borderId="5" xfId="4" applyNumberFormat="1" applyFont="1" applyBorder="1" applyAlignment="1">
      <alignment horizontal="center" vertical="center" readingOrder="2"/>
    </xf>
    <xf numFmtId="3" fontId="23" fillId="0" borderId="5" xfId="4" applyNumberFormat="1" applyFont="1" applyBorder="1" applyAlignment="1">
      <alignment horizontal="center" vertical="center"/>
    </xf>
    <xf numFmtId="0" fontId="22" fillId="0" borderId="0" xfId="0" applyFont="1" applyAlignment="1">
      <alignment vertical="center"/>
    </xf>
    <xf numFmtId="0" fontId="10" fillId="0" borderId="0" xfId="0" applyFont="1" applyAlignment="1">
      <alignment vertical="center" wrapText="1" readingOrder="2"/>
    </xf>
    <xf numFmtId="166" fontId="19" fillId="0" borderId="5" xfId="2" applyNumberFormat="1" applyFont="1" applyBorder="1" applyAlignment="1">
      <alignment horizontal="right" vertical="center"/>
    </xf>
    <xf numFmtId="0" fontId="14" fillId="0" borderId="0" xfId="0" applyFont="1" applyAlignment="1">
      <alignment horizontal="right" vertical="center" indent="1"/>
    </xf>
    <xf numFmtId="3" fontId="21" fillId="0" borderId="26" xfId="4" applyNumberFormat="1" applyFont="1" applyBorder="1" applyAlignment="1">
      <alignment horizontal="right" vertical="center" indent="1" readingOrder="2"/>
    </xf>
    <xf numFmtId="165" fontId="25" fillId="0" borderId="26" xfId="4" applyNumberFormat="1" applyFont="1" applyBorder="1" applyAlignment="1">
      <alignment horizontal="right" vertical="center" readingOrder="2"/>
    </xf>
    <xf numFmtId="165" fontId="25" fillId="0" borderId="26" xfId="2" applyNumberFormat="1" applyFont="1" applyFill="1" applyBorder="1" applyAlignment="1">
      <alignment horizontal="right" vertical="center" readingOrder="2"/>
    </xf>
    <xf numFmtId="3" fontId="23" fillId="0" borderId="26" xfId="4" applyNumberFormat="1" applyFont="1" applyBorder="1" applyAlignment="1">
      <alignment horizontal="left" vertical="center" indent="1"/>
    </xf>
    <xf numFmtId="3" fontId="23" fillId="0" borderId="0" xfId="4" applyNumberFormat="1" applyFont="1" applyAlignment="1">
      <alignment horizontal="right" vertical="center" indent="1" readingOrder="2"/>
    </xf>
    <xf numFmtId="0" fontId="5" fillId="3" borderId="2"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164" fontId="8" fillId="0" borderId="0" xfId="1" applyNumberFormat="1" applyFont="1" applyFill="1" applyBorder="1" applyAlignment="1">
      <alignment vertical="center" wrapText="1"/>
    </xf>
    <xf numFmtId="0" fontId="10" fillId="0" borderId="0" xfId="4" applyFont="1" applyAlignment="1">
      <alignment horizontal="right" vertical="center" wrapText="1" readingOrder="2"/>
    </xf>
    <xf numFmtId="0" fontId="7" fillId="0" borderId="0" xfId="5" applyFont="1" applyAlignment="1">
      <alignment vertical="center"/>
    </xf>
    <xf numFmtId="0" fontId="19" fillId="0" borderId="0" xfId="0" applyFont="1" applyAlignment="1">
      <alignment horizontal="center" vertical="center"/>
    </xf>
    <xf numFmtId="0" fontId="3" fillId="0" borderId="0" xfId="0" applyFont="1" applyAlignment="1">
      <alignment horizontal="center" vertical="center"/>
    </xf>
    <xf numFmtId="0" fontId="21" fillId="0" borderId="10" xfId="0" applyFont="1" applyBorder="1" applyAlignment="1">
      <alignment horizontal="right" vertical="center" indent="1"/>
    </xf>
    <xf numFmtId="3" fontId="29" fillId="3" borderId="9" xfId="0" applyNumberFormat="1" applyFont="1" applyFill="1" applyBorder="1" applyAlignment="1">
      <alignment horizontal="center" vertical="center" wrapText="1" readingOrder="2"/>
    </xf>
    <xf numFmtId="3" fontId="29" fillId="3" borderId="2" xfId="0" applyNumberFormat="1" applyFont="1" applyFill="1" applyBorder="1" applyAlignment="1">
      <alignment horizontal="center" vertical="center" wrapText="1" readingOrder="2"/>
    </xf>
    <xf numFmtId="3" fontId="30" fillId="3" borderId="2" xfId="0" applyNumberFormat="1" applyFont="1" applyFill="1" applyBorder="1" applyAlignment="1">
      <alignment horizontal="center" vertical="center" wrapText="1"/>
    </xf>
    <xf numFmtId="3" fontId="5" fillId="3" borderId="0" xfId="0" applyNumberFormat="1" applyFont="1" applyFill="1" applyAlignment="1">
      <alignment horizontal="center" vertical="center" wrapText="1" readingOrder="2"/>
    </xf>
    <xf numFmtId="3" fontId="6" fillId="3" borderId="9"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readingOrder="2"/>
    </xf>
    <xf numFmtId="0" fontId="3" fillId="0" borderId="0" xfId="3" applyFont="1" applyAlignment="1">
      <alignment horizontal="center" vertical="center" wrapText="1"/>
    </xf>
    <xf numFmtId="164" fontId="3" fillId="0" borderId="0" xfId="1" applyNumberFormat="1" applyFont="1" applyFill="1" applyBorder="1" applyAlignment="1">
      <alignment vertical="center" wrapText="1"/>
    </xf>
    <xf numFmtId="0" fontId="3" fillId="0" borderId="8" xfId="0" applyFont="1" applyBorder="1" applyAlignment="1">
      <alignment horizontal="center" vertical="center"/>
    </xf>
    <xf numFmtId="164" fontId="8" fillId="0" borderId="27" xfId="1" applyNumberFormat="1" applyFont="1" applyFill="1" applyBorder="1" applyAlignment="1">
      <alignment vertical="center" wrapText="1"/>
    </xf>
    <xf numFmtId="164" fontId="3" fillId="0" borderId="27" xfId="1" applyNumberFormat="1" applyFont="1" applyFill="1" applyBorder="1" applyAlignment="1">
      <alignment vertical="center" wrapText="1"/>
    </xf>
    <xf numFmtId="164" fontId="0" fillId="0" borderId="0" xfId="0" applyNumberFormat="1" applyAlignment="1">
      <alignment vertical="center"/>
    </xf>
    <xf numFmtId="0" fontId="7" fillId="0" borderId="28" xfId="5" applyFont="1" applyBorder="1" applyAlignment="1">
      <alignment vertical="center"/>
    </xf>
    <xf numFmtId="0" fontId="14" fillId="0" borderId="0" xfId="6" applyFont="1" applyAlignment="1">
      <alignment horizontal="center" vertical="center" wrapText="1" readingOrder="2"/>
    </xf>
    <xf numFmtId="0" fontId="13" fillId="0" borderId="0" xfId="0" applyFont="1" applyAlignment="1">
      <alignment horizontal="right" vertical="center" wrapText="1" indent="1"/>
    </xf>
    <xf numFmtId="0" fontId="10" fillId="0" borderId="0" xfId="0" applyFont="1" applyAlignment="1">
      <alignment horizontal="left" vertical="center" wrapText="1" indent="1" readingOrder="1"/>
    </xf>
    <xf numFmtId="0" fontId="3" fillId="0" borderId="0" xfId="8" applyFont="1" applyAlignment="1">
      <alignment horizontal="left" vertical="center" wrapText="1" indent="1" readingOrder="2"/>
    </xf>
    <xf numFmtId="0" fontId="2" fillId="0" borderId="0" xfId="8" applyFont="1" applyAlignment="1">
      <alignment horizontal="right" vertical="center" wrapText="1" indent="1" readingOrder="2"/>
    </xf>
    <xf numFmtId="0" fontId="21" fillId="0" borderId="0" xfId="21" applyFont="1" applyAlignment="1">
      <alignment horizontal="center" vertical="center"/>
    </xf>
    <xf numFmtId="0" fontId="23" fillId="0" borderId="0" xfId="21" applyFont="1" applyAlignment="1">
      <alignment horizontal="center" vertical="center"/>
    </xf>
    <xf numFmtId="0" fontId="23" fillId="0" borderId="0" xfId="22" applyFont="1" applyAlignment="1">
      <alignment horizontal="center" vertical="center" readingOrder="2"/>
    </xf>
    <xf numFmtId="3" fontId="25" fillId="0" borderId="0" xfId="22" applyNumberFormat="1" applyFont="1" applyAlignment="1">
      <alignment horizontal="right" vertical="center"/>
    </xf>
    <xf numFmtId="3" fontId="23" fillId="0" borderId="0" xfId="22" applyNumberFormat="1" applyFont="1" applyAlignment="1">
      <alignment horizontal="right" vertical="center"/>
    </xf>
    <xf numFmtId="3" fontId="20" fillId="0" borderId="0" xfId="0" applyNumberFormat="1" applyFont="1" applyAlignment="1">
      <alignment vertical="center"/>
    </xf>
    <xf numFmtId="0" fontId="23" fillId="0" borderId="8" xfId="22" applyFont="1" applyBorder="1" applyAlignment="1">
      <alignment horizontal="center" vertical="center" readingOrder="2"/>
    </xf>
    <xf numFmtId="3" fontId="25" fillId="0" borderId="8" xfId="22" applyNumberFormat="1" applyFont="1" applyBorder="1" applyAlignment="1">
      <alignment horizontal="right" vertical="center"/>
    </xf>
    <xf numFmtId="3" fontId="23" fillId="0" borderId="8" xfId="22" applyNumberFormat="1" applyFont="1" applyBorder="1" applyAlignment="1">
      <alignment horizontal="right" vertical="center"/>
    </xf>
    <xf numFmtId="4" fontId="20" fillId="0" borderId="0" xfId="0" applyNumberFormat="1" applyFont="1" applyAlignment="1">
      <alignment vertical="center"/>
    </xf>
    <xf numFmtId="0" fontId="2" fillId="0" borderId="19" xfId="0" applyFont="1" applyBorder="1" applyAlignment="1">
      <alignment horizontal="center" vertical="center" wrapText="1" readingOrder="2"/>
    </xf>
    <xf numFmtId="3" fontId="25" fillId="0" borderId="19" xfId="22" applyNumberFormat="1" applyFont="1" applyBorder="1" applyAlignment="1">
      <alignment vertical="center" readingOrder="2"/>
    </xf>
    <xf numFmtId="3" fontId="23" fillId="0" borderId="19" xfId="22" applyNumberFormat="1" applyFont="1" applyBorder="1" applyAlignment="1">
      <alignment vertical="center" readingOrder="2"/>
    </xf>
    <xf numFmtId="0" fontId="19" fillId="0" borderId="19" xfId="0" applyFont="1" applyBorder="1" applyAlignment="1">
      <alignment horizontal="center" vertical="center"/>
    </xf>
    <xf numFmtId="0" fontId="2" fillId="0" borderId="19" xfId="0" applyFont="1" applyBorder="1" applyAlignment="1">
      <alignment horizontal="center" vertical="center" readingOrder="2"/>
    </xf>
    <xf numFmtId="166" fontId="19" fillId="0" borderId="19" xfId="2" applyNumberFormat="1" applyFont="1" applyFill="1" applyBorder="1" applyAlignment="1">
      <alignment vertical="center" readingOrder="2"/>
    </xf>
    <xf numFmtId="0" fontId="19" fillId="0" borderId="0" xfId="0" applyFont="1" applyAlignment="1">
      <alignment horizontal="right" vertical="center" wrapText="1" readingOrder="2"/>
    </xf>
    <xf numFmtId="3" fontId="19" fillId="0" borderId="0" xfId="0" applyNumberFormat="1" applyFont="1" applyAlignment="1">
      <alignment horizontal="right" vertical="center" wrapText="1" readingOrder="2"/>
    </xf>
    <xf numFmtId="166" fontId="19" fillId="0" borderId="0" xfId="2" applyNumberFormat="1" applyFont="1" applyAlignment="1">
      <alignment horizontal="right" vertical="center" wrapText="1" readingOrder="2"/>
    </xf>
    <xf numFmtId="3" fontId="21" fillId="0" borderId="29" xfId="22" applyNumberFormat="1" applyFont="1" applyBorder="1" applyAlignment="1">
      <alignment horizontal="center" vertical="center" wrapText="1" readingOrder="2"/>
    </xf>
    <xf numFmtId="3" fontId="25" fillId="0" borderId="29" xfId="22" applyNumberFormat="1" applyFont="1" applyBorder="1" applyAlignment="1">
      <alignment horizontal="right" vertical="center"/>
    </xf>
    <xf numFmtId="3" fontId="23" fillId="0" borderId="29" xfId="22" applyNumberFormat="1" applyFont="1" applyBorder="1" applyAlignment="1">
      <alignment horizontal="right" vertical="center"/>
    </xf>
    <xf numFmtId="3" fontId="23" fillId="0" borderId="29" xfId="22" applyNumberFormat="1" applyFont="1" applyBorder="1" applyAlignment="1">
      <alignment horizontal="center" vertical="center"/>
    </xf>
    <xf numFmtId="0" fontId="2" fillId="0" borderId="5" xfId="0" applyFont="1" applyBorder="1" applyAlignment="1">
      <alignment horizontal="center" vertical="center" readingOrder="2"/>
    </xf>
    <xf numFmtId="0" fontId="19" fillId="0" borderId="5" xfId="0" applyFont="1" applyBorder="1" applyAlignment="1">
      <alignment horizontal="center" vertical="center"/>
    </xf>
    <xf numFmtId="3" fontId="21" fillId="0" borderId="0" xfId="22" applyNumberFormat="1" applyFont="1" applyAlignment="1">
      <alignment horizontal="right" vertical="center" indent="1" readingOrder="2"/>
    </xf>
    <xf numFmtId="3" fontId="25" fillId="0" borderId="29" xfId="22" applyNumberFormat="1" applyFont="1" applyBorder="1" applyAlignment="1">
      <alignment horizontal="right" vertical="center" readingOrder="2"/>
    </xf>
    <xf numFmtId="3" fontId="23" fillId="0" borderId="0" xfId="22" applyNumberFormat="1" applyFont="1" applyAlignment="1">
      <alignment horizontal="right" vertical="center" readingOrder="2"/>
    </xf>
    <xf numFmtId="167" fontId="23" fillId="0" borderId="0" xfId="22" applyNumberFormat="1" applyFont="1" applyAlignment="1">
      <alignment horizontal="left" vertical="center" indent="1"/>
    </xf>
    <xf numFmtId="3" fontId="25" fillId="0" borderId="0" xfId="22" applyNumberFormat="1" applyFont="1" applyAlignment="1">
      <alignment horizontal="right" vertical="center" readingOrder="2"/>
    </xf>
    <xf numFmtId="3" fontId="21" fillId="0" borderId="24" xfId="22" applyNumberFormat="1" applyFont="1" applyBorder="1" applyAlignment="1">
      <alignment horizontal="center" vertical="center" readingOrder="2"/>
    </xf>
    <xf numFmtId="3" fontId="23" fillId="0" borderId="24" xfId="22" applyNumberFormat="1" applyFont="1" applyBorder="1" applyAlignment="1">
      <alignment horizontal="right" vertical="center" readingOrder="2"/>
    </xf>
    <xf numFmtId="3" fontId="23" fillId="0" borderId="24" xfId="22" applyNumberFormat="1" applyFont="1" applyBorder="1" applyAlignment="1">
      <alignment horizontal="center" vertical="center"/>
    </xf>
    <xf numFmtId="0" fontId="24" fillId="3" borderId="2" xfId="16" applyFont="1" applyFill="1" applyBorder="1" applyAlignment="1">
      <alignment horizontal="center" vertical="center"/>
    </xf>
    <xf numFmtId="0" fontId="24" fillId="3" borderId="2" xfId="16" applyFont="1" applyFill="1" applyBorder="1" applyAlignment="1">
      <alignment horizontal="center" vertical="center" wrapText="1"/>
    </xf>
    <xf numFmtId="0" fontId="24" fillId="3" borderId="6" xfId="16" applyFont="1" applyFill="1" applyBorder="1" applyAlignment="1">
      <alignment horizontal="center" vertical="center" wrapText="1"/>
    </xf>
    <xf numFmtId="3" fontId="23" fillId="0" borderId="0" xfId="22" applyNumberFormat="1" applyFont="1" applyAlignment="1">
      <alignment horizontal="left" vertical="center" indent="1"/>
    </xf>
    <xf numFmtId="3" fontId="23" fillId="0" borderId="0" xfId="22" applyNumberFormat="1" applyFont="1" applyAlignment="1">
      <alignment horizontal="right" vertical="center" indent="1" readingOrder="2"/>
    </xf>
    <xf numFmtId="0" fontId="7" fillId="0" borderId="0" xfId="0" applyFont="1" applyAlignment="1">
      <alignment vertical="center" wrapText="1" readingOrder="1"/>
    </xf>
    <xf numFmtId="3" fontId="6" fillId="3" borderId="2" xfId="0" applyNumberFormat="1" applyFont="1" applyFill="1" applyBorder="1" applyAlignment="1">
      <alignment horizontal="center" vertical="center" wrapText="1" readingOrder="2"/>
    </xf>
    <xf numFmtId="3" fontId="6" fillId="3" borderId="6" xfId="0" applyNumberFormat="1" applyFont="1" applyFill="1" applyBorder="1" applyAlignment="1">
      <alignment horizontal="center" vertical="center" wrapText="1" readingOrder="2"/>
    </xf>
    <xf numFmtId="166" fontId="3" fillId="0" borderId="0" xfId="2" applyNumberFormat="1" applyFont="1" applyFill="1" applyBorder="1" applyAlignment="1">
      <alignment horizontal="right" vertical="center" readingOrder="2"/>
    </xf>
    <xf numFmtId="3" fontId="21" fillId="0" borderId="18" xfId="22" applyNumberFormat="1" applyFont="1" applyBorder="1" applyAlignment="1">
      <alignment horizontal="center" vertical="center" readingOrder="2"/>
    </xf>
    <xf numFmtId="3" fontId="23" fillId="0" borderId="18" xfId="22" applyNumberFormat="1" applyFont="1" applyBorder="1" applyAlignment="1">
      <alignment horizontal="right" vertical="center" readingOrder="2"/>
    </xf>
    <xf numFmtId="166" fontId="23" fillId="0" borderId="18" xfId="2" applyNumberFormat="1" applyFont="1" applyFill="1" applyBorder="1" applyAlignment="1">
      <alignment horizontal="right" vertical="center" readingOrder="2"/>
    </xf>
    <xf numFmtId="3" fontId="23" fillId="0" borderId="18" xfId="22" applyNumberFormat="1" applyFont="1" applyBorder="1" applyAlignment="1">
      <alignment horizontal="center" vertical="center"/>
    </xf>
    <xf numFmtId="166" fontId="19" fillId="0" borderId="5" xfId="2" applyNumberFormat="1" applyFont="1" applyFill="1" applyBorder="1" applyAlignment="1">
      <alignment horizontal="right" vertical="center" readingOrder="2"/>
    </xf>
    <xf numFmtId="9" fontId="10" fillId="0" borderId="5" xfId="2" applyFont="1" applyFill="1" applyBorder="1" applyAlignment="1">
      <alignment horizontal="right" vertical="center" readingOrder="2"/>
    </xf>
    <xf numFmtId="3" fontId="21" fillId="0" borderId="29" xfId="22" applyNumberFormat="1" applyFont="1" applyBorder="1" applyAlignment="1">
      <alignment horizontal="center" vertical="center" readingOrder="2"/>
    </xf>
    <xf numFmtId="165" fontId="25" fillId="0" borderId="0" xfId="22" applyNumberFormat="1" applyFont="1" applyAlignment="1">
      <alignment horizontal="right" vertical="center" readingOrder="2"/>
    </xf>
    <xf numFmtId="165" fontId="23" fillId="0" borderId="0" xfId="22" applyNumberFormat="1" applyFont="1" applyAlignment="1">
      <alignment horizontal="right" vertical="center" readingOrder="2"/>
    </xf>
    <xf numFmtId="3" fontId="21" fillId="0" borderId="26" xfId="22" applyNumberFormat="1" applyFont="1" applyBorder="1" applyAlignment="1">
      <alignment horizontal="right" vertical="center" indent="1" readingOrder="2"/>
    </xf>
    <xf numFmtId="165" fontId="25" fillId="0" borderId="26" xfId="22" applyNumberFormat="1" applyFont="1" applyBorder="1" applyAlignment="1">
      <alignment horizontal="right" vertical="center" readingOrder="2"/>
    </xf>
    <xf numFmtId="165" fontId="23" fillId="0" borderId="26" xfId="22" applyNumberFormat="1" applyFont="1" applyBorder="1" applyAlignment="1">
      <alignment horizontal="right" vertical="center" readingOrder="2"/>
    </xf>
    <xf numFmtId="3" fontId="23" fillId="0" borderId="26" xfId="22" applyNumberFormat="1" applyFont="1" applyBorder="1" applyAlignment="1">
      <alignment horizontal="left" vertical="center" indent="1"/>
    </xf>
    <xf numFmtId="165" fontId="23" fillId="0" borderId="26" xfId="2" applyNumberFormat="1" applyFont="1" applyFill="1" applyBorder="1" applyAlignment="1">
      <alignment horizontal="right" vertical="center" readingOrder="2"/>
    </xf>
    <xf numFmtId="3" fontId="3" fillId="0" borderId="0" xfId="22" quotePrefix="1" applyNumberFormat="1" applyFont="1" applyAlignment="1">
      <alignment horizontal="right" vertical="center" indent="1" readingOrder="2"/>
    </xf>
    <xf numFmtId="166" fontId="23" fillId="0" borderId="0" xfId="2" applyNumberFormat="1" applyFont="1" applyAlignment="1">
      <alignment horizontal="right" vertical="center" readingOrder="2"/>
    </xf>
    <xf numFmtId="49" fontId="23" fillId="0" borderId="0" xfId="22" applyNumberFormat="1" applyFont="1" applyAlignment="1">
      <alignment horizontal="left" vertical="center" indent="1"/>
    </xf>
    <xf numFmtId="3" fontId="3" fillId="0" borderId="0" xfId="22" applyNumberFormat="1" applyFont="1" applyAlignment="1">
      <alignment horizontal="right" vertical="center" indent="1" readingOrder="2"/>
    </xf>
    <xf numFmtId="3" fontId="3" fillId="0" borderId="0" xfId="22" applyNumberFormat="1" applyFont="1" applyAlignment="1">
      <alignment horizontal="left" vertical="center" indent="1"/>
    </xf>
    <xf numFmtId="3" fontId="3" fillId="0" borderId="18" xfId="2" applyNumberFormat="1" applyFont="1" applyBorder="1" applyAlignment="1">
      <alignment horizontal="right" vertical="center" readingOrder="2"/>
    </xf>
    <xf numFmtId="166" fontId="3" fillId="0" borderId="18" xfId="2" applyNumberFormat="1" applyFont="1" applyBorder="1" applyAlignment="1">
      <alignment horizontal="right" vertical="center" readingOrder="2"/>
    </xf>
    <xf numFmtId="3" fontId="23" fillId="0" borderId="5" xfId="22" applyNumberFormat="1" applyFont="1" applyBorder="1" applyAlignment="1">
      <alignment horizontal="right" vertical="center" readingOrder="2"/>
    </xf>
    <xf numFmtId="166" fontId="23" fillId="0" borderId="5" xfId="22" applyNumberFormat="1" applyFont="1" applyBorder="1" applyAlignment="1">
      <alignment horizontal="right" vertical="center" readingOrder="2"/>
    </xf>
    <xf numFmtId="3" fontId="23" fillId="0" borderId="5" xfId="22" applyNumberFormat="1" applyFont="1" applyBorder="1" applyAlignment="1">
      <alignment horizontal="center" vertical="center"/>
    </xf>
    <xf numFmtId="3" fontId="24" fillId="3" borderId="3" xfId="0" applyNumberFormat="1" applyFont="1" applyFill="1" applyBorder="1" applyAlignment="1">
      <alignment horizontal="center" vertical="center" wrapText="1"/>
    </xf>
    <xf numFmtId="166" fontId="23" fillId="0" borderId="0" xfId="2" applyNumberFormat="1" applyFont="1" applyBorder="1" applyAlignment="1">
      <alignment horizontal="right" vertical="center"/>
    </xf>
    <xf numFmtId="3" fontId="21" fillId="0" borderId="0" xfId="22" applyNumberFormat="1" applyFont="1" applyAlignment="1">
      <alignment horizontal="right" vertical="center" wrapText="1" indent="1" readingOrder="2"/>
    </xf>
    <xf numFmtId="3" fontId="23" fillId="0" borderId="0" xfId="22" applyNumberFormat="1" applyFont="1" applyAlignment="1">
      <alignment horizontal="left" vertical="center" wrapText="1" indent="1"/>
    </xf>
    <xf numFmtId="3" fontId="8" fillId="0" borderId="0" xfId="22" applyNumberFormat="1" applyFont="1" applyAlignment="1">
      <alignment horizontal="right" vertical="center"/>
    </xf>
    <xf numFmtId="166" fontId="23" fillId="0" borderId="29" xfId="2" applyNumberFormat="1" applyFont="1" applyBorder="1" applyAlignment="1">
      <alignment horizontal="right" vertical="center"/>
    </xf>
    <xf numFmtId="3" fontId="23" fillId="0" borderId="29" xfId="22" applyNumberFormat="1" applyFont="1" applyBorder="1" applyAlignment="1">
      <alignment horizontal="center" vertical="center" wrapText="1"/>
    </xf>
    <xf numFmtId="0" fontId="2" fillId="0" borderId="5" xfId="0" applyFont="1" applyBorder="1" applyAlignment="1">
      <alignment horizontal="center" vertical="center" wrapText="1" readingOrder="2"/>
    </xf>
    <xf numFmtId="166" fontId="23" fillId="0" borderId="5" xfId="2" applyNumberFormat="1" applyFont="1" applyBorder="1" applyAlignment="1">
      <alignment horizontal="right" vertical="center"/>
    </xf>
    <xf numFmtId="0" fontId="19" fillId="0" borderId="5" xfId="0" applyFont="1" applyBorder="1" applyAlignment="1">
      <alignment horizontal="center" vertical="center" wrapText="1"/>
    </xf>
    <xf numFmtId="3" fontId="20" fillId="0" borderId="0" xfId="0" applyNumberFormat="1" applyFont="1" applyAlignment="1">
      <alignment vertical="center" wrapText="1"/>
    </xf>
    <xf numFmtId="166" fontId="20" fillId="0" borderId="0" xfId="2" applyNumberFormat="1" applyFont="1" applyAlignment="1">
      <alignment vertical="center"/>
    </xf>
    <xf numFmtId="3" fontId="23" fillId="0" borderId="0" xfId="22" applyNumberFormat="1" applyFont="1" applyAlignment="1">
      <alignment horizontal="left" vertical="center" indent="1" readingOrder="2"/>
    </xf>
    <xf numFmtId="0" fontId="3" fillId="0" borderId="0" xfId="0" applyFont="1" applyAlignment="1">
      <alignment horizontal="left" vertical="center" indent="1" readingOrder="1"/>
    </xf>
    <xf numFmtId="3" fontId="21" fillId="0" borderId="5" xfId="22" applyNumberFormat="1" applyFont="1" applyBorder="1" applyAlignment="1">
      <alignment horizontal="center" vertical="center" readingOrder="2"/>
    </xf>
    <xf numFmtId="166" fontId="23" fillId="0" borderId="5" xfId="2" applyNumberFormat="1" applyFont="1" applyFill="1" applyBorder="1" applyAlignment="1">
      <alignment horizontal="right" vertical="center" readingOrder="2"/>
    </xf>
    <xf numFmtId="3" fontId="23" fillId="0" borderId="0" xfId="22" applyNumberFormat="1" applyFont="1" applyAlignment="1">
      <alignment horizontal="left" vertical="center" indent="1" readingOrder="1"/>
    </xf>
    <xf numFmtId="166" fontId="23" fillId="0" borderId="0" xfId="2" applyNumberFormat="1" applyFont="1" applyFill="1" applyBorder="1" applyAlignment="1">
      <alignment horizontal="right" vertical="center" readingOrder="2"/>
    </xf>
    <xf numFmtId="0" fontId="36" fillId="0" borderId="0" xfId="0" applyFont="1" applyAlignment="1">
      <alignment vertical="center"/>
    </xf>
    <xf numFmtId="3" fontId="32" fillId="0" borderId="0" xfId="22" applyNumberFormat="1" applyFont="1" applyAlignment="1">
      <alignment horizontal="right" vertical="center" indent="1" readingOrder="2"/>
    </xf>
    <xf numFmtId="3" fontId="2" fillId="0" borderId="0" xfId="22" applyNumberFormat="1" applyFont="1" applyAlignment="1">
      <alignment horizontal="right" vertical="center" indent="1" readingOrder="2"/>
    </xf>
    <xf numFmtId="2" fontId="2" fillId="0" borderId="0" xfId="23" applyNumberFormat="1" applyFont="1" applyAlignment="1">
      <alignment horizontal="right" vertical="center" wrapText="1" indent="1" readingOrder="2"/>
    </xf>
    <xf numFmtId="2" fontId="3" fillId="0" borderId="0" xfId="10" applyNumberFormat="1" applyFont="1" applyAlignment="1">
      <alignment horizontal="left" vertical="center" wrapText="1" indent="1"/>
    </xf>
    <xf numFmtId="3" fontId="3" fillId="0" borderId="0" xfId="7" applyNumberFormat="1" applyFont="1" applyFill="1" applyBorder="1" applyAlignment="1">
      <alignment horizontal="center" vertical="center" readingOrder="2"/>
    </xf>
    <xf numFmtId="2" fontId="3" fillId="0" borderId="0" xfId="23" applyNumberFormat="1" applyFont="1" applyAlignment="1">
      <alignment horizontal="left" vertical="center" wrapText="1" indent="1"/>
    </xf>
    <xf numFmtId="0" fontId="3" fillId="0" borderId="0" xfId="7" applyFont="1" applyFill="1" applyBorder="1" applyAlignment="1">
      <alignment horizontal="center" vertical="center"/>
    </xf>
    <xf numFmtId="0" fontId="19" fillId="0" borderId="0" xfId="23" applyFont="1" applyAlignment="1">
      <alignment horizontal="left" vertical="center" wrapText="1" indent="1"/>
    </xf>
    <xf numFmtId="3" fontId="6" fillId="3" borderId="4" xfId="0" applyNumberFormat="1" applyFont="1" applyFill="1" applyBorder="1" applyAlignment="1">
      <alignment horizontal="center" vertical="center" wrapText="1" readingOrder="2"/>
    </xf>
    <xf numFmtId="10" fontId="23" fillId="0" borderId="0" xfId="2" applyNumberFormat="1" applyFont="1" applyBorder="1" applyAlignment="1">
      <alignment horizontal="right" vertical="center" readingOrder="2"/>
    </xf>
    <xf numFmtId="3" fontId="2" fillId="0" borderId="0" xfId="22" applyNumberFormat="1" applyFont="1" applyAlignment="1">
      <alignment horizontal="right" vertical="center" wrapText="1" indent="1" readingOrder="2"/>
    </xf>
    <xf numFmtId="0" fontId="2" fillId="0" borderId="0" xfId="0" applyFont="1" applyAlignment="1">
      <alignment vertical="center"/>
    </xf>
    <xf numFmtId="3" fontId="25" fillId="0" borderId="19" xfId="4" applyNumberFormat="1" applyFont="1" applyBorder="1" applyAlignment="1">
      <alignment vertical="center" readingOrder="2"/>
    </xf>
    <xf numFmtId="3" fontId="23" fillId="0" borderId="19" xfId="4" applyNumberFormat="1" applyFont="1" applyBorder="1" applyAlignment="1">
      <alignment vertical="center" readingOrder="2"/>
    </xf>
    <xf numFmtId="3" fontId="21" fillId="0" borderId="29" xfId="4" applyNumberFormat="1" applyFont="1" applyBorder="1" applyAlignment="1">
      <alignment horizontal="center" vertical="center" wrapText="1" readingOrder="2"/>
    </xf>
    <xf numFmtId="3" fontId="25" fillId="0" borderId="29" xfId="4" applyNumberFormat="1" applyFont="1" applyBorder="1" applyAlignment="1">
      <alignment horizontal="right" vertical="center" readingOrder="2"/>
    </xf>
    <xf numFmtId="3" fontId="23" fillId="0" borderId="29" xfId="4" applyNumberFormat="1" applyFont="1" applyBorder="1" applyAlignment="1">
      <alignment horizontal="right" vertical="center" readingOrder="2"/>
    </xf>
    <xf numFmtId="3" fontId="23" fillId="0" borderId="29" xfId="4" applyNumberFormat="1" applyFont="1" applyBorder="1" applyAlignment="1">
      <alignment horizontal="center" vertical="center"/>
    </xf>
    <xf numFmtId="166" fontId="19" fillId="0" borderId="5" xfId="2" applyNumberFormat="1" applyFont="1" applyFill="1" applyBorder="1" applyAlignment="1">
      <alignment vertical="center" readingOrder="2"/>
    </xf>
    <xf numFmtId="167" fontId="23" fillId="0" borderId="0" xfId="4" applyNumberFormat="1" applyFont="1" applyAlignment="1">
      <alignment horizontal="left" vertical="center" indent="1"/>
    </xf>
    <xf numFmtId="3" fontId="21" fillId="0" borderId="18" xfId="4" applyNumberFormat="1" applyFont="1" applyBorder="1" applyAlignment="1">
      <alignment horizontal="center" vertical="center" readingOrder="2"/>
    </xf>
    <xf numFmtId="3" fontId="23" fillId="0" borderId="18" xfId="4" applyNumberFormat="1" applyFont="1" applyBorder="1" applyAlignment="1">
      <alignment horizontal="right" vertical="center" readingOrder="2"/>
    </xf>
    <xf numFmtId="3" fontId="23" fillId="0" borderId="18" xfId="4" applyNumberFormat="1" applyFont="1" applyBorder="1" applyAlignment="1">
      <alignment horizontal="center" vertical="center"/>
    </xf>
    <xf numFmtId="3" fontId="21" fillId="0" borderId="29" xfId="4" applyNumberFormat="1" applyFont="1" applyBorder="1" applyAlignment="1">
      <alignment horizontal="center" vertical="center" readingOrder="2"/>
    </xf>
    <xf numFmtId="3" fontId="3" fillId="0" borderId="0" xfId="4" quotePrefix="1" applyNumberFormat="1" applyFont="1" applyAlignment="1">
      <alignment horizontal="right" vertical="center" indent="1" readingOrder="2"/>
    </xf>
    <xf numFmtId="49" fontId="23" fillId="0" borderId="0" xfId="4" applyNumberFormat="1" applyFont="1" applyAlignment="1">
      <alignment horizontal="left" vertical="center" indent="1"/>
    </xf>
    <xf numFmtId="3" fontId="3" fillId="0" borderId="0" xfId="4" applyNumberFormat="1" applyFont="1" applyAlignment="1">
      <alignment horizontal="right" vertical="center" indent="1" readingOrder="2"/>
    </xf>
    <xf numFmtId="3" fontId="3" fillId="0" borderId="0" xfId="4" applyNumberFormat="1" applyFont="1" applyAlignment="1">
      <alignment horizontal="left" vertical="center" indent="1"/>
    </xf>
    <xf numFmtId="3" fontId="8" fillId="0" borderId="18" xfId="4" applyNumberFormat="1" applyFont="1" applyBorder="1" applyAlignment="1">
      <alignment horizontal="right" vertical="center" readingOrder="2"/>
    </xf>
    <xf numFmtId="3" fontId="3" fillId="0" borderId="18" xfId="4" applyNumberFormat="1" applyFont="1" applyBorder="1" applyAlignment="1">
      <alignment horizontal="right" vertical="center" readingOrder="2"/>
    </xf>
    <xf numFmtId="3" fontId="23" fillId="0" borderId="5" xfId="4" applyNumberFormat="1" applyFont="1" applyBorder="1" applyAlignment="1">
      <alignment horizontal="right" vertical="center" readingOrder="2"/>
    </xf>
    <xf numFmtId="166" fontId="23" fillId="0" borderId="5" xfId="4" applyNumberFormat="1" applyFont="1" applyBorder="1" applyAlignment="1">
      <alignment horizontal="right" vertical="center" readingOrder="2"/>
    </xf>
    <xf numFmtId="3" fontId="23" fillId="0" borderId="29" xfId="4" applyNumberFormat="1" applyFont="1" applyBorder="1" applyAlignment="1">
      <alignment horizontal="right" vertical="center"/>
    </xf>
    <xf numFmtId="3" fontId="23" fillId="0" borderId="29" xfId="4" applyNumberFormat="1" applyFont="1" applyBorder="1" applyAlignment="1">
      <alignment horizontal="center" vertical="center" wrapText="1"/>
    </xf>
    <xf numFmtId="3" fontId="8" fillId="0" borderId="0" xfId="4" applyNumberFormat="1" applyFont="1" applyAlignment="1">
      <alignment horizontal="right" vertical="center" readingOrder="2"/>
    </xf>
    <xf numFmtId="3" fontId="3" fillId="0" borderId="0" xfId="4" applyNumberFormat="1" applyFont="1" applyAlignment="1">
      <alignment horizontal="right" vertical="center" readingOrder="2"/>
    </xf>
    <xf numFmtId="10" fontId="23" fillId="0" borderId="0" xfId="2" applyNumberFormat="1" applyFont="1" applyBorder="1" applyAlignment="1">
      <alignment horizontal="right" vertical="center"/>
    </xf>
    <xf numFmtId="10" fontId="23" fillId="0" borderId="29" xfId="2" applyNumberFormat="1" applyFont="1" applyBorder="1" applyAlignment="1">
      <alignment horizontal="right" vertical="center"/>
    </xf>
    <xf numFmtId="10" fontId="23" fillId="0" borderId="5" xfId="2" applyNumberFormat="1" applyFont="1" applyBorder="1" applyAlignment="1">
      <alignment horizontal="right" vertical="center"/>
    </xf>
    <xf numFmtId="3" fontId="23" fillId="0" borderId="0" xfId="4" applyNumberFormat="1" applyFont="1" applyAlignment="1">
      <alignment vertical="center" readingOrder="2"/>
    </xf>
    <xf numFmtId="0" fontId="2" fillId="0" borderId="8" xfId="0" applyFont="1" applyBorder="1" applyAlignment="1">
      <alignment horizontal="center" vertical="center" readingOrder="2"/>
    </xf>
    <xf numFmtId="166" fontId="19" fillId="0" borderId="8" xfId="2" applyNumberFormat="1" applyFont="1" applyFill="1" applyBorder="1" applyAlignment="1">
      <alignment vertical="center" readingOrder="2"/>
    </xf>
    <xf numFmtId="9" fontId="19" fillId="0" borderId="8" xfId="2" applyFont="1" applyFill="1" applyBorder="1" applyAlignment="1">
      <alignment vertical="center" readingOrder="2"/>
    </xf>
    <xf numFmtId="0" fontId="19" fillId="0" borderId="8" xfId="0" applyFont="1" applyBorder="1" applyAlignment="1">
      <alignment horizontal="center" vertical="center"/>
    </xf>
    <xf numFmtId="0" fontId="2" fillId="0" borderId="0" xfId="8" applyFont="1" applyAlignment="1">
      <alignment horizontal="center" vertical="center" readingOrder="2"/>
    </xf>
    <xf numFmtId="0" fontId="3" fillId="0" borderId="0" xfId="8" applyFont="1" applyAlignment="1">
      <alignment horizontal="center" vertical="center" wrapText="1" readingOrder="2"/>
    </xf>
    <xf numFmtId="0" fontId="2" fillId="0" borderId="0" xfId="0" applyFont="1" applyAlignment="1">
      <alignment horizontal="center" vertical="center" wrapText="1" readingOrder="2"/>
    </xf>
    <xf numFmtId="166" fontId="23" fillId="0" borderId="18" xfId="2" applyNumberFormat="1" applyFont="1" applyBorder="1" applyAlignment="1">
      <alignment horizontal="right" vertical="center" readingOrder="2"/>
    </xf>
    <xf numFmtId="9" fontId="19" fillId="0" borderId="5" xfId="2" applyFont="1" applyFill="1" applyBorder="1" applyAlignment="1">
      <alignment horizontal="right" vertical="center" readingOrder="2"/>
    </xf>
    <xf numFmtId="165" fontId="23" fillId="0" borderId="0" xfId="4" applyNumberFormat="1" applyFont="1" applyAlignment="1">
      <alignment horizontal="right" vertical="center" readingOrder="2"/>
    </xf>
    <xf numFmtId="165" fontId="23" fillId="0" borderId="26" xfId="4" applyNumberFormat="1" applyFont="1" applyBorder="1" applyAlignment="1">
      <alignment horizontal="right" vertical="center" readingOrder="2"/>
    </xf>
    <xf numFmtId="3" fontId="25" fillId="0" borderId="10" xfId="4" applyNumberFormat="1" applyFont="1" applyBorder="1" applyAlignment="1">
      <alignment horizontal="right" vertical="center"/>
    </xf>
    <xf numFmtId="3" fontId="23" fillId="0" borderId="10" xfId="4" applyNumberFormat="1" applyFont="1" applyBorder="1" applyAlignment="1">
      <alignment horizontal="right" vertical="center" readingOrder="2"/>
    </xf>
    <xf numFmtId="3" fontId="25" fillId="0" borderId="18" xfId="4" applyNumberFormat="1" applyFont="1" applyBorder="1" applyAlignment="1">
      <alignment horizontal="right" vertical="center"/>
    </xf>
    <xf numFmtId="166" fontId="23" fillId="0" borderId="24" xfId="2" applyNumberFormat="1" applyFont="1" applyBorder="1" applyAlignment="1">
      <alignment horizontal="right" vertical="center" readingOrder="2"/>
    </xf>
    <xf numFmtId="166" fontId="23" fillId="0" borderId="19" xfId="2" applyNumberFormat="1" applyFont="1" applyBorder="1" applyAlignment="1">
      <alignment horizontal="right" vertical="center"/>
    </xf>
    <xf numFmtId="0" fontId="19" fillId="0" borderId="19" xfId="0" applyFont="1" applyBorder="1" applyAlignment="1">
      <alignment horizontal="center" vertical="center" wrapText="1"/>
    </xf>
    <xf numFmtId="3" fontId="6" fillId="3" borderId="6"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readingOrder="2"/>
    </xf>
    <xf numFmtId="166" fontId="23" fillId="0" borderId="18" xfId="2" applyNumberFormat="1" applyFont="1" applyBorder="1" applyAlignment="1">
      <alignment vertical="center" wrapText="1" readingOrder="2"/>
    </xf>
    <xf numFmtId="3" fontId="21" fillId="0" borderId="5" xfId="4" applyNumberFormat="1" applyFont="1" applyBorder="1" applyAlignment="1">
      <alignment horizontal="center" vertical="center" wrapText="1" readingOrder="2"/>
    </xf>
    <xf numFmtId="166" fontId="23" fillId="0" borderId="5" xfId="2" applyNumberFormat="1" applyFont="1" applyBorder="1" applyAlignment="1">
      <alignment vertical="center" wrapText="1" readingOrder="2"/>
    </xf>
    <xf numFmtId="166" fontId="23" fillId="0" borderId="5" xfId="2" applyNumberFormat="1" applyFont="1" applyFill="1" applyBorder="1" applyAlignment="1">
      <alignment vertical="center" wrapText="1" readingOrder="2"/>
    </xf>
    <xf numFmtId="3" fontId="23" fillId="0" borderId="5" xfId="4" applyNumberFormat="1" applyFont="1" applyBorder="1" applyAlignment="1">
      <alignment horizontal="center" vertical="center" wrapText="1"/>
    </xf>
    <xf numFmtId="0" fontId="20" fillId="0" borderId="0" xfId="0" applyFont="1" applyAlignment="1">
      <alignment horizontal="right" vertical="center" wrapText="1" readingOrder="2"/>
    </xf>
    <xf numFmtId="3" fontId="25" fillId="0" borderId="12" xfId="4" applyNumberFormat="1" applyFont="1" applyBorder="1" applyAlignment="1">
      <alignment horizontal="right" vertical="center"/>
    </xf>
    <xf numFmtId="166" fontId="23" fillId="0" borderId="29" xfId="2" applyNumberFormat="1" applyFont="1" applyBorder="1" applyAlignment="1">
      <alignment horizontal="right" vertical="center" readingOrder="2"/>
    </xf>
    <xf numFmtId="3" fontId="6" fillId="3" borderId="4" xfId="0" applyNumberFormat="1" applyFont="1" applyFill="1" applyBorder="1" applyAlignment="1">
      <alignment horizontal="center" vertical="center" wrapText="1"/>
    </xf>
    <xf numFmtId="9" fontId="23" fillId="0" borderId="18" xfId="2" applyFont="1" applyBorder="1" applyAlignment="1">
      <alignment horizontal="right" vertical="center" readingOrder="2"/>
    </xf>
    <xf numFmtId="0" fontId="19" fillId="0" borderId="0" xfId="24" applyFont="1" applyAlignment="1">
      <alignment horizontal="left" vertical="center" indent="1"/>
    </xf>
    <xf numFmtId="0" fontId="19" fillId="0" borderId="0" xfId="24" applyFont="1" applyAlignment="1">
      <alignment horizontal="left" vertical="center" wrapText="1" indent="1"/>
    </xf>
    <xf numFmtId="0" fontId="20" fillId="0" borderId="0" xfId="24" applyFont="1" applyAlignment="1">
      <alignment vertical="center"/>
    </xf>
    <xf numFmtId="0" fontId="24" fillId="3" borderId="9" xfId="24" applyFont="1" applyFill="1" applyBorder="1" applyAlignment="1">
      <alignment horizontal="center" vertical="center" wrapText="1"/>
    </xf>
    <xf numFmtId="0" fontId="23" fillId="0" borderId="0" xfId="24" applyFont="1" applyAlignment="1">
      <alignment horizontal="center" vertical="center"/>
    </xf>
    <xf numFmtId="3" fontId="8" fillId="0" borderId="0" xfId="24" applyNumberFormat="1" applyFont="1" applyAlignment="1">
      <alignment horizontal="right" vertical="center"/>
    </xf>
    <xf numFmtId="3" fontId="3" fillId="0" borderId="0" xfId="24" applyNumberFormat="1" applyFont="1" applyAlignment="1">
      <alignment horizontal="right" vertical="center"/>
    </xf>
    <xf numFmtId="3" fontId="20" fillId="0" borderId="0" xfId="24" applyNumberFormat="1" applyFont="1" applyAlignment="1">
      <alignment vertical="center"/>
    </xf>
    <xf numFmtId="166" fontId="20" fillId="0" borderId="0" xfId="25" applyNumberFormat="1" applyFont="1" applyAlignment="1">
      <alignment vertical="center"/>
    </xf>
    <xf numFmtId="1" fontId="20" fillId="0" borderId="0" xfId="25" applyNumberFormat="1" applyFont="1" applyAlignment="1">
      <alignment vertical="center"/>
    </xf>
    <xf numFmtId="3" fontId="8" fillId="4" borderId="0" xfId="24" applyNumberFormat="1" applyFont="1" applyFill="1" applyAlignment="1">
      <alignment horizontal="right" vertical="center"/>
    </xf>
    <xf numFmtId="3" fontId="3" fillId="4" borderId="0" xfId="24" applyNumberFormat="1" applyFont="1" applyFill="1" applyAlignment="1">
      <alignment horizontal="right" vertical="center"/>
    </xf>
    <xf numFmtId="165" fontId="20" fillId="0" borderId="0" xfId="25" applyNumberFormat="1" applyFont="1" applyAlignment="1">
      <alignment vertical="center"/>
    </xf>
    <xf numFmtId="0" fontId="40" fillId="0" borderId="0" xfId="24" applyFont="1" applyAlignment="1">
      <alignment vertical="center"/>
    </xf>
    <xf numFmtId="0" fontId="8" fillId="0" borderId="0" xfId="24" quotePrefix="1" applyFont="1" applyAlignment="1">
      <alignment vertical="center" wrapText="1"/>
    </xf>
    <xf numFmtId="0" fontId="20" fillId="0" borderId="0" xfId="24" applyFont="1"/>
    <xf numFmtId="0" fontId="13" fillId="0" borderId="0" xfId="24" applyFont="1"/>
    <xf numFmtId="0" fontId="5" fillId="3" borderId="9" xfId="24" applyFont="1" applyFill="1" applyBorder="1" applyAlignment="1">
      <alignment horizontal="left" vertical="center"/>
    </xf>
    <xf numFmtId="0" fontId="6" fillId="3" borderId="17" xfId="24" applyFont="1" applyFill="1" applyBorder="1" applyAlignment="1">
      <alignment horizontal="right" vertical="center"/>
    </xf>
    <xf numFmtId="0" fontId="5" fillId="3" borderId="2" xfId="24" applyFont="1" applyFill="1" applyBorder="1" applyAlignment="1">
      <alignment horizontal="right" vertical="center" indent="1"/>
    </xf>
    <xf numFmtId="0" fontId="6" fillId="3" borderId="7" xfId="24" applyFont="1" applyFill="1" applyBorder="1" applyAlignment="1">
      <alignment horizontal="left" vertical="center" indent="1"/>
    </xf>
    <xf numFmtId="0" fontId="21" fillId="0" borderId="0" xfId="24" applyFont="1" applyAlignment="1">
      <alignment horizontal="right" vertical="center" indent="1"/>
    </xf>
    <xf numFmtId="0" fontId="23" fillId="0" borderId="0" xfId="24" applyFont="1" applyAlignment="1">
      <alignment horizontal="left" vertical="center" indent="1"/>
    </xf>
    <xf numFmtId="0" fontId="21" fillId="0" borderId="5" xfId="24" applyFont="1" applyBorder="1" applyAlignment="1">
      <alignment horizontal="center" vertical="center"/>
    </xf>
    <xf numFmtId="3" fontId="3" fillId="0" borderId="5" xfId="24" applyNumberFormat="1" applyFont="1" applyBorder="1" applyAlignment="1">
      <alignment horizontal="right" vertical="center"/>
    </xf>
    <xf numFmtId="0" fontId="23" fillId="0" borderId="5" xfId="24" applyFont="1" applyBorder="1" applyAlignment="1">
      <alignment horizontal="center" vertical="center"/>
    </xf>
    <xf numFmtId="3" fontId="20" fillId="0" borderId="0" xfId="24" applyNumberFormat="1" applyFont="1"/>
    <xf numFmtId="0" fontId="8" fillId="0" borderId="0" xfId="24" applyFont="1" applyAlignment="1">
      <alignment vertical="center"/>
    </xf>
    <xf numFmtId="0" fontId="40" fillId="0" borderId="0" xfId="24" applyFont="1"/>
    <xf numFmtId="0" fontId="41" fillId="0" borderId="0" xfId="24" applyFont="1"/>
    <xf numFmtId="0" fontId="22" fillId="0" borderId="0" xfId="24" applyFont="1" applyAlignment="1">
      <alignment vertical="center"/>
    </xf>
    <xf numFmtId="0" fontId="5" fillId="3" borderId="2" xfId="24" applyFont="1" applyFill="1" applyBorder="1" applyAlignment="1">
      <alignment vertical="center"/>
    </xf>
    <xf numFmtId="0" fontId="23" fillId="0" borderId="0" xfId="24" applyFont="1" applyAlignment="1">
      <alignment horizontal="right" vertical="center" indent="1"/>
    </xf>
    <xf numFmtId="0" fontId="23" fillId="0" borderId="0" xfId="24" applyFont="1" applyAlignment="1">
      <alignment horizontal="right" vertical="center" indent="1" readingOrder="2"/>
    </xf>
    <xf numFmtId="3" fontId="36" fillId="0" borderId="0" xfId="24" applyNumberFormat="1" applyFont="1"/>
    <xf numFmtId="3" fontId="2" fillId="0" borderId="8" xfId="24" applyNumberFormat="1" applyFont="1" applyBorder="1" applyAlignment="1">
      <alignment horizontal="right" vertical="center" indent="1"/>
    </xf>
    <xf numFmtId="0" fontId="5" fillId="3" borderId="9" xfId="0" applyFont="1" applyFill="1" applyBorder="1" applyAlignment="1">
      <alignment horizontal="left" vertical="center"/>
    </xf>
    <xf numFmtId="0" fontId="6" fillId="3" borderId="17" xfId="0" applyFont="1" applyFill="1" applyBorder="1" applyAlignment="1">
      <alignment horizontal="right" vertical="center"/>
    </xf>
    <xf numFmtId="0" fontId="5" fillId="3" borderId="2" xfId="0" applyFont="1" applyFill="1" applyBorder="1" applyAlignment="1">
      <alignment horizontal="right" vertical="center" indent="1"/>
    </xf>
    <xf numFmtId="0" fontId="24" fillId="3" borderId="9" xfId="0" applyFont="1" applyFill="1" applyBorder="1" applyAlignment="1">
      <alignment horizontal="center" vertical="center" wrapText="1"/>
    </xf>
    <xf numFmtId="0" fontId="6" fillId="3" borderId="7" xfId="0" applyFont="1" applyFill="1" applyBorder="1" applyAlignment="1">
      <alignment horizontal="left" vertical="center" indent="1"/>
    </xf>
    <xf numFmtId="3" fontId="8" fillId="0" borderId="0" xfId="0" applyNumberFormat="1" applyFont="1" applyAlignment="1">
      <alignment horizontal="right" vertical="center"/>
    </xf>
    <xf numFmtId="3" fontId="3" fillId="0" borderId="0" xfId="0" applyNumberFormat="1" applyFont="1" applyAlignment="1">
      <alignment horizontal="right" vertical="center"/>
    </xf>
    <xf numFmtId="0" fontId="23" fillId="0" borderId="0" xfId="0" applyFont="1" applyAlignment="1">
      <alignment horizontal="left" vertical="center" indent="1"/>
    </xf>
    <xf numFmtId="3" fontId="3" fillId="0" borderId="5" xfId="0" applyNumberFormat="1" applyFont="1" applyBorder="1" applyAlignment="1">
      <alignment horizontal="right" vertical="center"/>
    </xf>
    <xf numFmtId="0" fontId="23" fillId="0" borderId="5" xfId="0" applyFont="1" applyBorder="1" applyAlignment="1">
      <alignment horizontal="center" vertical="center"/>
    </xf>
    <xf numFmtId="0" fontId="8" fillId="0" borderId="0" xfId="0" applyFont="1" applyAlignment="1">
      <alignment vertical="center"/>
    </xf>
    <xf numFmtId="0" fontId="40" fillId="0" borderId="0" xfId="0" applyFont="1"/>
    <xf numFmtId="0" fontId="41" fillId="0" borderId="0" xfId="0" applyFont="1"/>
    <xf numFmtId="0" fontId="5" fillId="3" borderId="2" xfId="0" applyFont="1" applyFill="1" applyBorder="1" applyAlignment="1">
      <alignment vertical="center"/>
    </xf>
    <xf numFmtId="0" fontId="6" fillId="3" borderId="7" xfId="0" applyFont="1" applyFill="1" applyBorder="1" applyAlignment="1">
      <alignment vertical="center"/>
    </xf>
    <xf numFmtId="0" fontId="23" fillId="0" borderId="0" xfId="0" applyFont="1" applyAlignment="1">
      <alignment horizontal="right" vertical="center" indent="1" readingOrder="2"/>
    </xf>
    <xf numFmtId="0" fontId="6" fillId="3" borderId="9" xfId="0" applyFont="1" applyFill="1" applyBorder="1" applyAlignment="1">
      <alignment horizontal="center" vertical="center" wrapText="1"/>
    </xf>
    <xf numFmtId="0" fontId="44" fillId="0" borderId="0" xfId="0" applyFont="1" applyAlignment="1">
      <alignment horizontal="right" vertical="center" wrapText="1" indent="1"/>
    </xf>
    <xf numFmtId="0" fontId="3" fillId="0" borderId="0" xfId="4" applyFont="1" applyAlignment="1">
      <alignment horizontal="left" vertical="center" indent="1" readingOrder="1"/>
    </xf>
    <xf numFmtId="166" fontId="20" fillId="0" borderId="0" xfId="25" applyNumberFormat="1" applyFont="1"/>
    <xf numFmtId="166" fontId="36" fillId="0" borderId="0" xfId="25" applyNumberFormat="1" applyFont="1" applyAlignment="1">
      <alignment vertical="center"/>
    </xf>
    <xf numFmtId="0" fontId="23" fillId="0" borderId="8" xfId="24" applyFont="1" applyBorder="1" applyAlignment="1">
      <alignment horizontal="right" vertical="center" indent="1"/>
    </xf>
    <xf numFmtId="3" fontId="8" fillId="0" borderId="8" xfId="24" applyNumberFormat="1" applyFont="1" applyBorder="1" applyAlignment="1">
      <alignment horizontal="right" vertical="center"/>
    </xf>
    <xf numFmtId="3" fontId="3" fillId="0" borderId="8" xfId="24" applyNumberFormat="1" applyFont="1" applyBorder="1" applyAlignment="1">
      <alignment horizontal="right" vertical="center"/>
    </xf>
    <xf numFmtId="166" fontId="20" fillId="0" borderId="0" xfId="25" applyNumberFormat="1" applyFont="1" applyFill="1"/>
    <xf numFmtId="165" fontId="20" fillId="0" borderId="0" xfId="25" applyNumberFormat="1" applyFont="1" applyFill="1"/>
    <xf numFmtId="0" fontId="22" fillId="0" borderId="0" xfId="24" quotePrefix="1" applyFont="1" applyAlignment="1">
      <alignment vertical="center" wrapText="1"/>
    </xf>
    <xf numFmtId="0" fontId="6" fillId="3" borderId="9" xfId="24" applyFont="1" applyFill="1" applyBorder="1" applyAlignment="1">
      <alignment horizontal="center" vertical="center" wrapText="1"/>
    </xf>
    <xf numFmtId="0" fontId="23" fillId="0" borderId="0" xfId="24" applyFont="1" applyAlignment="1">
      <alignment horizontal="left" vertical="center" indent="1" readingOrder="1"/>
    </xf>
    <xf numFmtId="0" fontId="21" fillId="0" borderId="10" xfId="24" applyFont="1" applyBorder="1" applyAlignment="1">
      <alignment horizontal="right" vertical="center" indent="1"/>
    </xf>
    <xf numFmtId="3" fontId="3" fillId="0" borderId="5" xfId="24" applyNumberFormat="1" applyFont="1" applyBorder="1" applyAlignment="1">
      <alignment horizontal="center" vertical="center"/>
    </xf>
    <xf numFmtId="0" fontId="25" fillId="0" borderId="0" xfId="24" applyFont="1" applyAlignment="1">
      <alignment vertical="center"/>
    </xf>
    <xf numFmtId="0" fontId="43" fillId="0" borderId="0" xfId="24" applyFont="1"/>
    <xf numFmtId="0" fontId="39" fillId="0" borderId="0" xfId="24" applyFont="1" applyAlignment="1">
      <alignment vertical="center"/>
    </xf>
    <xf numFmtId="0" fontId="8" fillId="0" borderId="0" xfId="24" quotePrefix="1" applyFont="1" applyAlignment="1">
      <alignment vertical="center"/>
    </xf>
    <xf numFmtId="0" fontId="36" fillId="0" borderId="0" xfId="24" applyFont="1"/>
    <xf numFmtId="0" fontId="21" fillId="0" borderId="0" xfId="24" applyFont="1" applyAlignment="1">
      <alignment horizontal="right" vertical="center" indent="1" readingOrder="2"/>
    </xf>
    <xf numFmtId="0" fontId="23" fillId="0" borderId="0" xfId="24" applyFont="1" applyAlignment="1">
      <alignment horizontal="left" vertical="center" wrapText="1" indent="1" readingOrder="1"/>
    </xf>
    <xf numFmtId="0" fontId="23" fillId="0" borderId="0" xfId="24" quotePrefix="1" applyFont="1" applyAlignment="1">
      <alignment horizontal="right" vertical="center" indent="1" readingOrder="2"/>
    </xf>
    <xf numFmtId="0" fontId="10" fillId="0" borderId="0" xfId="24" applyFont="1" applyAlignment="1">
      <alignment vertical="center"/>
    </xf>
    <xf numFmtId="0" fontId="23" fillId="0" borderId="0" xfId="24" quotePrefix="1" applyFont="1" applyAlignment="1">
      <alignment horizontal="left" vertical="center" indent="1" readingOrder="1"/>
    </xf>
    <xf numFmtId="0" fontId="10" fillId="0" borderId="0" xfId="24" applyFont="1"/>
    <xf numFmtId="0" fontId="25" fillId="0" borderId="22" xfId="24" applyFont="1" applyBorder="1" applyAlignment="1">
      <alignment vertical="center"/>
    </xf>
    <xf numFmtId="0" fontId="23" fillId="0" borderId="10" xfId="24" applyFont="1" applyBorder="1" applyAlignment="1">
      <alignment horizontal="right" vertical="center" indent="1"/>
    </xf>
    <xf numFmtId="3" fontId="3" fillId="0" borderId="8" xfId="24" applyNumberFormat="1" applyFont="1" applyBorder="1" applyAlignment="1">
      <alignment horizontal="right" vertical="center" indent="1"/>
    </xf>
    <xf numFmtId="0" fontId="7" fillId="0" borderId="0" xfId="24" applyFont="1" applyAlignment="1">
      <alignment vertical="center"/>
    </xf>
    <xf numFmtId="3" fontId="8" fillId="0" borderId="0" xfId="24" applyNumberFormat="1" applyFont="1" applyAlignment="1">
      <alignment vertical="center"/>
    </xf>
    <xf numFmtId="3" fontId="3" fillId="0" borderId="0" xfId="24" applyNumberFormat="1" applyFont="1" applyAlignment="1">
      <alignment vertical="center"/>
    </xf>
    <xf numFmtId="3" fontId="3" fillId="0" borderId="5" xfId="24" applyNumberFormat="1" applyFont="1" applyBorder="1" applyAlignment="1">
      <alignment horizontal="right" vertical="center" indent="1"/>
    </xf>
    <xf numFmtId="0" fontId="21" fillId="0" borderId="0" xfId="24" applyFont="1" applyAlignment="1">
      <alignment horizontal="right" vertical="center" wrapText="1" indent="1"/>
    </xf>
    <xf numFmtId="4" fontId="8" fillId="0" borderId="0" xfId="24" applyNumberFormat="1" applyFont="1" applyAlignment="1">
      <alignment vertical="center" wrapText="1"/>
    </xf>
    <xf numFmtId="4" fontId="3" fillId="0" borderId="0" xfId="24" applyNumberFormat="1" applyFont="1" applyAlignment="1">
      <alignment vertical="center" wrapText="1"/>
    </xf>
    <xf numFmtId="0" fontId="23" fillId="0" borderId="0" xfId="24" applyFont="1" applyAlignment="1">
      <alignment horizontal="left" vertical="center" wrapText="1" indent="1"/>
    </xf>
    <xf numFmtId="0" fontId="20" fillId="0" borderId="0" xfId="24" applyFont="1" applyAlignment="1">
      <alignment wrapText="1"/>
    </xf>
    <xf numFmtId="0" fontId="21" fillId="0" borderId="8" xfId="24" applyFont="1" applyBorder="1" applyAlignment="1">
      <alignment horizontal="right" vertical="center" wrapText="1" indent="1"/>
    </xf>
    <xf numFmtId="4" fontId="8" fillId="0" borderId="8" xfId="24" applyNumberFormat="1" applyFont="1" applyBorder="1" applyAlignment="1">
      <alignment horizontal="right" vertical="center"/>
    </xf>
    <xf numFmtId="4" fontId="3" fillId="0" borderId="8" xfId="24" applyNumberFormat="1" applyFont="1" applyBorder="1" applyAlignment="1">
      <alignment horizontal="right" vertical="center"/>
    </xf>
    <xf numFmtId="0" fontId="23" fillId="0" borderId="8" xfId="24" applyFont="1" applyBorder="1" applyAlignment="1">
      <alignment horizontal="left" vertical="center" wrapText="1" indent="1"/>
    </xf>
    <xf numFmtId="0" fontId="23" fillId="0" borderId="0" xfId="0" applyFont="1" applyAlignment="1">
      <alignment horizontal="left" vertical="center" indent="1" readingOrder="1"/>
    </xf>
    <xf numFmtId="3" fontId="8" fillId="0" borderId="10" xfId="0" applyNumberFormat="1" applyFont="1" applyBorder="1" applyAlignment="1">
      <alignment horizontal="right" vertical="center"/>
    </xf>
    <xf numFmtId="3" fontId="2"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3" fontId="3" fillId="0" borderId="5" xfId="0" applyNumberFormat="1" applyFont="1" applyBorder="1" applyAlignment="1">
      <alignment horizontal="center" vertical="center"/>
    </xf>
    <xf numFmtId="0" fontId="25" fillId="0" borderId="0" xfId="0" applyFont="1" applyAlignment="1">
      <alignment vertical="center"/>
    </xf>
    <xf numFmtId="0" fontId="43" fillId="0" borderId="0" xfId="0" applyFont="1"/>
    <xf numFmtId="0" fontId="39" fillId="0" borderId="0" xfId="0" applyFont="1" applyAlignment="1">
      <alignment vertical="center"/>
    </xf>
    <xf numFmtId="0" fontId="21" fillId="0" borderId="0" xfId="0" applyFont="1" applyAlignment="1">
      <alignment horizontal="right" vertical="center" indent="1" readingOrder="2"/>
    </xf>
    <xf numFmtId="0" fontId="23" fillId="0" borderId="0" xfId="0" applyFont="1" applyAlignment="1">
      <alignment horizontal="left" vertical="center" wrapText="1" indent="1" readingOrder="1"/>
    </xf>
    <xf numFmtId="0" fontId="23" fillId="0" borderId="0" xfId="0" quotePrefix="1" applyFont="1" applyAlignment="1">
      <alignment horizontal="right" vertical="center" indent="1" readingOrder="2"/>
    </xf>
    <xf numFmtId="0" fontId="23" fillId="0" borderId="0" xfId="0" quotePrefix="1" applyFont="1" applyAlignment="1">
      <alignment horizontal="left" vertical="center" indent="1" readingOrder="1"/>
    </xf>
    <xf numFmtId="0" fontId="25" fillId="0" borderId="22" xfId="0" applyFont="1" applyBorder="1" applyAlignment="1">
      <alignment vertical="center"/>
    </xf>
    <xf numFmtId="3" fontId="3" fillId="0" borderId="10" xfId="0" applyNumberFormat="1" applyFont="1" applyBorder="1" applyAlignment="1">
      <alignment horizontal="right" vertical="center"/>
    </xf>
    <xf numFmtId="3" fontId="2" fillId="0" borderId="5" xfId="0" applyNumberFormat="1" applyFont="1" applyBorder="1" applyAlignment="1">
      <alignment horizontal="center" vertical="center"/>
    </xf>
    <xf numFmtId="0" fontId="33" fillId="0" borderId="0" xfId="0" applyFont="1" applyAlignment="1">
      <alignment vertical="center"/>
    </xf>
    <xf numFmtId="0" fontId="21" fillId="0" borderId="0" xfId="0" applyFont="1" applyAlignment="1">
      <alignment horizontal="right" vertical="center" wrapText="1" indent="1"/>
    </xf>
    <xf numFmtId="4" fontId="8" fillId="0" borderId="0" xfId="0" applyNumberFormat="1" applyFont="1" applyAlignment="1">
      <alignment vertical="center" wrapText="1"/>
    </xf>
    <xf numFmtId="4" fontId="3" fillId="0" borderId="0" xfId="0" applyNumberFormat="1" applyFont="1" applyAlignment="1">
      <alignment vertical="center" wrapText="1"/>
    </xf>
    <xf numFmtId="0" fontId="23" fillId="0" borderId="0" xfId="0" applyFont="1" applyAlignment="1">
      <alignment horizontal="left" vertical="center" wrapText="1" indent="1"/>
    </xf>
    <xf numFmtId="0" fontId="21" fillId="0" borderId="8" xfId="0" applyFont="1" applyBorder="1" applyAlignment="1">
      <alignment horizontal="right" vertical="center" wrapText="1" indent="1"/>
    </xf>
    <xf numFmtId="4" fontId="8" fillId="0" borderId="8" xfId="0" applyNumberFormat="1" applyFont="1" applyBorder="1" applyAlignment="1">
      <alignment horizontal="right" vertical="center"/>
    </xf>
    <xf numFmtId="4" fontId="3" fillId="0" borderId="8" xfId="0" applyNumberFormat="1" applyFont="1" applyBorder="1" applyAlignment="1">
      <alignment horizontal="right" vertical="center"/>
    </xf>
    <xf numFmtId="0" fontId="23" fillId="0" borderId="8" xfId="0" applyFont="1" applyBorder="1" applyAlignment="1">
      <alignment horizontal="left" vertical="center" wrapText="1" indent="1"/>
    </xf>
    <xf numFmtId="3" fontId="2" fillId="0" borderId="8" xfId="0" applyNumberFormat="1" applyFont="1" applyBorder="1" applyAlignment="1">
      <alignment horizontal="right" vertical="center" indent="1"/>
    </xf>
    <xf numFmtId="0" fontId="23" fillId="0" borderId="10" xfId="0" applyFont="1" applyBorder="1" applyAlignment="1">
      <alignment horizontal="right" vertical="center" indent="1"/>
    </xf>
    <xf numFmtId="3" fontId="3" fillId="0" borderId="8" xfId="0" applyNumberFormat="1" applyFont="1" applyBorder="1" applyAlignment="1">
      <alignment horizontal="right" vertical="center" indent="1"/>
    </xf>
    <xf numFmtId="3" fontId="3" fillId="4" borderId="5" xfId="0" applyNumberFormat="1" applyFont="1" applyFill="1" applyBorder="1" applyAlignment="1">
      <alignment horizontal="right" vertical="center"/>
    </xf>
    <xf numFmtId="3" fontId="3" fillId="4" borderId="8" xfId="0" applyNumberFormat="1" applyFont="1" applyFill="1" applyBorder="1" applyAlignment="1">
      <alignment horizontal="right" vertical="center"/>
    </xf>
    <xf numFmtId="3" fontId="3" fillId="0" borderId="5" xfId="0" applyNumberFormat="1" applyFont="1" applyBorder="1" applyAlignment="1">
      <alignment horizontal="right" vertical="center" indent="1"/>
    </xf>
    <xf numFmtId="3" fontId="8" fillId="0" borderId="0" xfId="0" applyNumberFormat="1" applyFont="1" applyAlignment="1">
      <alignment vertical="center"/>
    </xf>
    <xf numFmtId="3" fontId="8" fillId="4" borderId="0" xfId="0" applyNumberFormat="1" applyFont="1" applyFill="1" applyAlignment="1">
      <alignment vertical="center"/>
    </xf>
    <xf numFmtId="3" fontId="3" fillId="4" borderId="0" xfId="0" applyNumberFormat="1" applyFont="1" applyFill="1" applyAlignment="1">
      <alignment vertical="center"/>
    </xf>
    <xf numFmtId="167" fontId="8" fillId="0" borderId="0" xfId="0" applyNumberFormat="1" applyFont="1" applyAlignment="1">
      <alignment vertical="center" wrapText="1"/>
    </xf>
    <xf numFmtId="167" fontId="3" fillId="0" borderId="0" xfId="0" applyNumberFormat="1" applyFont="1" applyAlignment="1">
      <alignment vertical="center" wrapText="1"/>
    </xf>
    <xf numFmtId="167" fontId="8" fillId="0" borderId="8" xfId="0" applyNumberFormat="1" applyFont="1" applyBorder="1" applyAlignment="1">
      <alignment horizontal="right" vertical="center"/>
    </xf>
    <xf numFmtId="167" fontId="3" fillId="0" borderId="8" xfId="0" applyNumberFormat="1" applyFont="1" applyBorder="1" applyAlignment="1">
      <alignment horizontal="right" vertical="center"/>
    </xf>
    <xf numFmtId="0" fontId="8" fillId="0" borderId="0" xfId="0" quotePrefix="1" applyFont="1" applyAlignment="1">
      <alignment vertical="center" wrapText="1"/>
    </xf>
    <xf numFmtId="0" fontId="46" fillId="0" borderId="0" xfId="0" applyFont="1" applyAlignment="1">
      <alignment horizontal="left" vertical="center" wrapText="1" indent="1" readingOrder="1"/>
    </xf>
    <xf numFmtId="0" fontId="23" fillId="0" borderId="0" xfId="0" quotePrefix="1" applyFont="1" applyAlignment="1">
      <alignment horizontal="left" vertical="center" indent="1"/>
    </xf>
    <xf numFmtId="3" fontId="3" fillId="0" borderId="5" xfId="0" applyNumberFormat="1" applyFont="1" applyBorder="1" applyAlignment="1">
      <alignment vertical="center"/>
    </xf>
    <xf numFmtId="3" fontId="2" fillId="0" borderId="5" xfId="0" applyNumberFormat="1" applyFont="1" applyBorder="1" applyAlignment="1">
      <alignment horizontal="right" vertical="center" indent="1"/>
    </xf>
    <xf numFmtId="165" fontId="25" fillId="0" borderId="8" xfId="0" applyNumberFormat="1" applyFont="1" applyBorder="1" applyAlignment="1">
      <alignment vertical="center" wrapText="1"/>
    </xf>
    <xf numFmtId="165" fontId="23" fillId="0" borderId="8" xfId="0" applyNumberFormat="1" applyFont="1" applyBorder="1" applyAlignment="1">
      <alignment vertical="center" wrapText="1"/>
    </xf>
    <xf numFmtId="0" fontId="47" fillId="0" borderId="8" xfId="0" applyFont="1" applyBorder="1" applyAlignment="1">
      <alignment horizontal="left" vertical="center" wrapText="1" indent="1"/>
    </xf>
    <xf numFmtId="167" fontId="39" fillId="0" borderId="0" xfId="0" applyNumberFormat="1" applyFont="1" applyAlignment="1">
      <alignment vertical="center"/>
    </xf>
    <xf numFmtId="0" fontId="11" fillId="0" borderId="22" xfId="6" applyBorder="1" applyAlignment="1">
      <alignment vertical="center"/>
    </xf>
    <xf numFmtId="0" fontId="10" fillId="0" borderId="25" xfId="0" applyFont="1" applyBorder="1" applyAlignment="1">
      <alignment vertical="center" wrapText="1" readingOrder="2"/>
    </xf>
    <xf numFmtId="0" fontId="7" fillId="0" borderId="25" xfId="0" applyFont="1" applyBorder="1" applyAlignment="1">
      <alignment vertical="center" wrapText="1" readingOrder="1"/>
    </xf>
    <xf numFmtId="0" fontId="19" fillId="0" borderId="0" xfId="6" applyFont="1" applyAlignment="1">
      <alignment horizontal="left" vertical="center" wrapText="1" indent="1"/>
    </xf>
    <xf numFmtId="0" fontId="9" fillId="0" borderId="0" xfId="0" applyFont="1" applyAlignment="1">
      <alignment vertical="center" wrapText="1" readingOrder="2"/>
    </xf>
    <xf numFmtId="0" fontId="8" fillId="0" borderId="0" xfId="0" applyFont="1" applyAlignment="1">
      <alignment vertical="center" wrapText="1" readingOrder="1"/>
    </xf>
    <xf numFmtId="0" fontId="3" fillId="0" borderId="0" xfId="8" applyFont="1" applyAlignment="1">
      <alignment horizontal="left" vertical="center" wrapText="1" indent="1" readingOrder="1"/>
    </xf>
    <xf numFmtId="0" fontId="2" fillId="0" borderId="0" xfId="8" applyFont="1" applyAlignment="1">
      <alignment horizontal="center" vertical="center" wrapText="1" readingOrder="2"/>
    </xf>
    <xf numFmtId="0" fontId="3" fillId="0" borderId="0" xfId="8" applyFont="1" applyAlignment="1">
      <alignment horizontal="center" vertical="center" wrapText="1" readingOrder="1"/>
    </xf>
    <xf numFmtId="0" fontId="8" fillId="0" borderId="0" xfId="4" applyFont="1" applyAlignment="1">
      <alignment horizontal="left" vertical="center" wrapText="1" indent="1"/>
    </xf>
    <xf numFmtId="164" fontId="6" fillId="3" borderId="23" xfId="1" applyNumberFormat="1" applyFont="1" applyFill="1" applyBorder="1" applyAlignment="1">
      <alignment horizontal="center" vertical="center" wrapText="1"/>
    </xf>
    <xf numFmtId="166" fontId="10" fillId="0" borderId="0" xfId="2" applyNumberFormat="1" applyFont="1" applyFill="1" applyAlignment="1">
      <alignment vertical="center"/>
    </xf>
    <xf numFmtId="166" fontId="19" fillId="0" borderId="0" xfId="2" applyNumberFormat="1" applyFont="1" applyFill="1" applyAlignment="1">
      <alignment vertical="center"/>
    </xf>
    <xf numFmtId="166" fontId="10" fillId="0" borderId="8" xfId="2" applyNumberFormat="1" applyFont="1" applyFill="1" applyBorder="1" applyAlignment="1">
      <alignment vertical="center"/>
    </xf>
    <xf numFmtId="166" fontId="19" fillId="0" borderId="8" xfId="2" applyNumberFormat="1" applyFont="1" applyFill="1" applyBorder="1" applyAlignment="1">
      <alignment vertical="center"/>
    </xf>
    <xf numFmtId="0" fontId="19" fillId="0" borderId="0" xfId="0" applyFont="1" applyAlignment="1">
      <alignment horizontal="center" vertical="center" wrapText="1" readingOrder="1"/>
    </xf>
    <xf numFmtId="0" fontId="19" fillId="0" borderId="8" xfId="0" applyFont="1" applyBorder="1" applyAlignment="1">
      <alignment horizontal="center" vertical="center" wrapText="1" readingOrder="1"/>
    </xf>
    <xf numFmtId="0" fontId="14" fillId="0" borderId="0" xfId="6" applyFont="1" applyAlignment="1">
      <alignment horizontal="right" vertical="center" wrapText="1" indent="1" readingOrder="2"/>
    </xf>
    <xf numFmtId="0" fontId="48" fillId="0" borderId="0" xfId="0" applyFont="1" applyAlignment="1">
      <alignment vertical="center"/>
    </xf>
    <xf numFmtId="166" fontId="50" fillId="0" borderId="8" xfId="2" applyNumberFormat="1" applyFont="1" applyBorder="1" applyAlignment="1">
      <alignment vertical="center"/>
    </xf>
    <xf numFmtId="166" fontId="49" fillId="0" borderId="8" xfId="2" applyNumberFormat="1" applyFont="1" applyBorder="1" applyAlignment="1">
      <alignment vertical="center"/>
    </xf>
    <xf numFmtId="0" fontId="19" fillId="0" borderId="0" xfId="0" applyFont="1" applyAlignment="1">
      <alignment horizontal="left" vertical="center" wrapText="1" indent="1"/>
    </xf>
    <xf numFmtId="0" fontId="19" fillId="0" borderId="8" xfId="0" applyFont="1" applyBorder="1" applyAlignment="1">
      <alignment horizontal="left" vertical="center" wrapText="1" indent="1"/>
    </xf>
    <xf numFmtId="0" fontId="3" fillId="0" borderId="0" xfId="4" applyFont="1" applyAlignment="1">
      <alignment horizontal="center" vertical="center"/>
    </xf>
    <xf numFmtId="3" fontId="5" fillId="3" borderId="0" xfId="0" applyNumberFormat="1" applyFont="1" applyFill="1" applyAlignment="1">
      <alignment horizontal="center" vertical="center" wrapText="1" readingOrder="2"/>
    </xf>
    <xf numFmtId="3" fontId="6" fillId="3" borderId="7" xfId="0" applyNumberFormat="1" applyFont="1" applyFill="1" applyBorder="1" applyAlignment="1">
      <alignment horizontal="center" vertical="center" wrapText="1"/>
    </xf>
    <xf numFmtId="3" fontId="5" fillId="3" borderId="12" xfId="0" applyNumberFormat="1" applyFont="1" applyFill="1" applyBorder="1" applyAlignment="1">
      <alignment horizontal="center" vertical="center" wrapText="1" readingOrder="2"/>
    </xf>
    <xf numFmtId="2" fontId="3" fillId="0" borderId="0" xfId="18" applyNumberFormat="1" applyFont="1" applyAlignment="1">
      <alignment horizontal="center" vertical="center"/>
    </xf>
    <xf numFmtId="3" fontId="5" fillId="3" borderId="0" xfId="0" applyNumberFormat="1" applyFont="1" applyFill="1" applyAlignment="1">
      <alignment horizontal="center" vertical="center" wrapText="1" readingOrder="2"/>
    </xf>
    <xf numFmtId="3" fontId="6" fillId="3" borderId="7" xfId="0" applyNumberFormat="1" applyFont="1" applyFill="1" applyBorder="1" applyAlignment="1">
      <alignment horizontal="center" vertical="center" wrapText="1"/>
    </xf>
    <xf numFmtId="3" fontId="5" fillId="3" borderId="12" xfId="0" applyNumberFormat="1" applyFont="1" applyFill="1" applyBorder="1" applyAlignment="1">
      <alignment horizontal="center" vertical="center" wrapText="1" readingOrder="2"/>
    </xf>
    <xf numFmtId="0" fontId="5" fillId="3" borderId="9" xfId="24" applyFont="1" applyFill="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24" applyFont="1" applyFill="1" applyBorder="1" applyAlignment="1">
      <alignment horizontal="center" vertical="center"/>
    </xf>
    <xf numFmtId="0" fontId="6" fillId="3" borderId="2" xfId="24" applyFont="1" applyFill="1" applyBorder="1" applyAlignment="1">
      <alignment horizontal="center" vertical="center"/>
    </xf>
    <xf numFmtId="0" fontId="6" fillId="3" borderId="2" xfId="0" applyFont="1" applyFill="1" applyBorder="1" applyAlignment="1">
      <alignment horizontal="center" vertical="center"/>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7" fillId="0" borderId="0" xfId="0" applyFont="1" applyAlignment="1">
      <alignment horizontal="left" vertical="center" wrapText="1"/>
    </xf>
    <xf numFmtId="0" fontId="6" fillId="3" borderId="0" xfId="18" applyFont="1" applyFill="1" applyAlignment="1">
      <alignment horizontal="left" vertical="center" wrapText="1" indent="1"/>
    </xf>
    <xf numFmtId="0" fontId="9" fillId="0" borderId="22" xfId="18" quotePrefix="1" applyBorder="1" applyAlignment="1">
      <alignment horizontal="right" vertical="center" wrapText="1" indent="1" readingOrder="2"/>
    </xf>
    <xf numFmtId="49" fontId="8" fillId="0" borderId="22" xfId="18" quotePrefix="1" applyNumberFormat="1" applyFont="1" applyBorder="1" applyAlignment="1">
      <alignment horizontal="left" vertical="center" wrapText="1" indent="1"/>
    </xf>
    <xf numFmtId="0" fontId="6" fillId="3" borderId="0" xfId="4" applyFont="1" applyFill="1" applyAlignment="1">
      <alignment horizontal="left" vertical="center" wrapText="1"/>
    </xf>
    <xf numFmtId="0" fontId="13" fillId="0" borderId="0" xfId="8" applyFont="1" applyAlignment="1">
      <alignment horizontal="center" vertical="center"/>
    </xf>
    <xf numFmtId="0" fontId="17" fillId="0" borderId="0" xfId="7" applyFont="1" applyFill="1" applyBorder="1" applyAlignment="1">
      <alignment horizontal="center" vertical="center" wrapText="1"/>
    </xf>
    <xf numFmtId="0" fontId="17" fillId="0" borderId="0" xfId="9"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10" fillId="0" borderId="0" xfId="0" applyFont="1" applyAlignment="1">
      <alignment horizontal="right" vertical="center" wrapText="1" readingOrder="2"/>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readingOrder="2"/>
    </xf>
    <xf numFmtId="3" fontId="5" fillId="3" borderId="3" xfId="0" applyNumberFormat="1" applyFont="1" applyFill="1" applyBorder="1" applyAlignment="1">
      <alignment horizontal="center" vertical="center" wrapText="1" readingOrder="2"/>
    </xf>
    <xf numFmtId="3" fontId="5" fillId="3" borderId="17" xfId="0" applyNumberFormat="1" applyFont="1" applyFill="1" applyBorder="1" applyAlignment="1">
      <alignment horizontal="center" vertical="center" readingOrder="2"/>
    </xf>
    <xf numFmtId="0" fontId="5" fillId="3" borderId="2" xfId="16" applyFont="1" applyFill="1" applyBorder="1" applyAlignment="1">
      <alignment horizontal="center" vertical="center"/>
    </xf>
    <xf numFmtId="0" fontId="5" fillId="3" borderId="0" xfId="16" applyFont="1" applyFill="1" applyAlignment="1">
      <alignment horizontal="center" vertical="center"/>
    </xf>
    <xf numFmtId="0" fontId="5" fillId="3" borderId="2" xfId="21" applyFont="1" applyFill="1" applyBorder="1" applyAlignment="1">
      <alignment horizontal="center" vertical="center" wrapText="1"/>
    </xf>
    <xf numFmtId="0" fontId="5" fillId="3" borderId="3" xfId="21" applyFont="1" applyFill="1" applyBorder="1" applyAlignment="1">
      <alignment horizontal="center" vertical="center" wrapText="1"/>
    </xf>
    <xf numFmtId="0" fontId="6" fillId="3" borderId="2" xfId="16" applyFont="1" applyFill="1" applyBorder="1" applyAlignment="1">
      <alignment horizontal="center" vertical="center"/>
    </xf>
    <xf numFmtId="0" fontId="6" fillId="3" borderId="0" xfId="16" applyFont="1" applyFill="1" applyAlignment="1">
      <alignment horizontal="center" vertical="center" wrapText="1"/>
    </xf>
    <xf numFmtId="0" fontId="7" fillId="0" borderId="22" xfId="0" applyFont="1" applyBorder="1" applyAlignment="1">
      <alignment horizontal="left" vertical="center" wrapText="1"/>
    </xf>
    <xf numFmtId="0" fontId="2" fillId="0" borderId="0" xfId="0" applyFont="1" applyAlignment="1">
      <alignment horizontal="center" vertical="center" readingOrder="2"/>
    </xf>
    <xf numFmtId="0" fontId="3" fillId="0" borderId="11" xfId="0" applyFont="1" applyBorder="1" applyAlignment="1">
      <alignment horizontal="center" vertical="center"/>
    </xf>
    <xf numFmtId="3" fontId="5" fillId="3" borderId="9" xfId="0" applyNumberFormat="1" applyFont="1" applyFill="1" applyBorder="1" applyAlignment="1">
      <alignment horizontal="center" vertical="center" readingOrder="2"/>
    </xf>
    <xf numFmtId="3" fontId="5" fillId="3" borderId="2" xfId="0" applyNumberFormat="1" applyFont="1" applyFill="1" applyBorder="1" applyAlignment="1">
      <alignment horizontal="center" vertical="center" readingOrder="2"/>
    </xf>
    <xf numFmtId="0" fontId="5" fillId="3" borderId="17" xfId="16" applyFont="1" applyFill="1" applyBorder="1" applyAlignment="1">
      <alignment horizontal="center" vertical="center"/>
    </xf>
    <xf numFmtId="0" fontId="5" fillId="3" borderId="13" xfId="16" applyFont="1" applyFill="1" applyBorder="1" applyAlignment="1">
      <alignment horizontal="center" vertical="center"/>
    </xf>
    <xf numFmtId="0" fontId="5" fillId="3" borderId="9" xfId="21" applyFont="1" applyFill="1" applyBorder="1" applyAlignment="1">
      <alignment horizontal="center" vertical="center" wrapText="1"/>
    </xf>
    <xf numFmtId="3" fontId="6" fillId="3" borderId="9"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6" fillId="3" borderId="21" xfId="16" applyFont="1" applyFill="1" applyBorder="1" applyAlignment="1">
      <alignment horizontal="center" vertical="center"/>
    </xf>
    <xf numFmtId="0" fontId="6" fillId="3" borderId="4" xfId="16" applyFont="1" applyFill="1" applyBorder="1" applyAlignment="1">
      <alignment horizontal="center" vertical="center"/>
    </xf>
    <xf numFmtId="0" fontId="6" fillId="3" borderId="21" xfId="16" applyFont="1" applyFill="1" applyBorder="1" applyAlignment="1">
      <alignment horizontal="center" vertical="center" wrapText="1"/>
    </xf>
    <xf numFmtId="0" fontId="6" fillId="3" borderId="4" xfId="16" applyFont="1" applyFill="1" applyBorder="1" applyAlignment="1">
      <alignment horizontal="center" vertical="center" wrapText="1"/>
    </xf>
    <xf numFmtId="0" fontId="6" fillId="3" borderId="2" xfId="21" applyFont="1" applyFill="1" applyBorder="1" applyAlignment="1">
      <alignment horizontal="center" vertical="center"/>
    </xf>
    <xf numFmtId="0" fontId="6" fillId="3" borderId="3" xfId="21" applyFont="1" applyFill="1" applyBorder="1" applyAlignment="1">
      <alignment horizontal="center" vertical="center"/>
    </xf>
    <xf numFmtId="0" fontId="10" fillId="0" borderId="22" xfId="0" applyFont="1" applyBorder="1" applyAlignment="1">
      <alignment horizontal="right" vertical="center" wrapText="1" readingOrder="2"/>
    </xf>
    <xf numFmtId="0" fontId="6" fillId="3" borderId="7" xfId="16" applyFont="1" applyFill="1" applyBorder="1" applyAlignment="1">
      <alignment horizontal="center" vertical="center"/>
    </xf>
    <xf numFmtId="0" fontId="6" fillId="3" borderId="0" xfId="16" applyFont="1" applyFill="1" applyAlignment="1">
      <alignment horizontal="center" vertical="center"/>
    </xf>
    <xf numFmtId="0" fontId="6" fillId="3" borderId="9" xfId="16" applyFont="1" applyFill="1" applyBorder="1" applyAlignment="1">
      <alignment horizontal="center" vertical="center" wrapText="1"/>
    </xf>
    <xf numFmtId="0" fontId="6" fillId="3" borderId="3" xfId="16" applyFont="1" applyFill="1" applyBorder="1" applyAlignment="1">
      <alignment horizontal="center" vertical="center"/>
    </xf>
    <xf numFmtId="0" fontId="10" fillId="0" borderId="0" xfId="0" quotePrefix="1" applyFont="1" applyAlignment="1">
      <alignment horizontal="right" vertical="center" wrapText="1" readingOrder="2"/>
    </xf>
    <xf numFmtId="0" fontId="3" fillId="0" borderId="0" xfId="0" applyFont="1" applyAlignment="1">
      <alignment horizontal="center" vertical="center" wrapText="1"/>
    </xf>
    <xf numFmtId="0" fontId="5" fillId="3" borderId="12" xfId="16" applyFont="1" applyFill="1" applyBorder="1" applyAlignment="1">
      <alignment horizontal="center" vertical="center"/>
    </xf>
    <xf numFmtId="3" fontId="5" fillId="3" borderId="13" xfId="0" applyNumberFormat="1" applyFont="1" applyFill="1" applyBorder="1" applyAlignment="1">
      <alignment horizontal="center" vertical="center" readingOrder="2"/>
    </xf>
    <xf numFmtId="3" fontId="5" fillId="3" borderId="6" xfId="0" applyNumberFormat="1" applyFont="1" applyFill="1" applyBorder="1" applyAlignment="1">
      <alignment horizontal="center" vertical="center" readingOrder="2"/>
    </xf>
    <xf numFmtId="3" fontId="5" fillId="3" borderId="9" xfId="0" applyNumberFormat="1" applyFont="1" applyFill="1" applyBorder="1" applyAlignment="1">
      <alignment horizontal="center" vertical="center" wrapText="1" readingOrder="2"/>
    </xf>
    <xf numFmtId="3" fontId="5" fillId="3" borderId="2" xfId="0" applyNumberFormat="1" applyFont="1" applyFill="1" applyBorder="1" applyAlignment="1">
      <alignment horizontal="center" vertical="center" wrapText="1" readingOrder="2"/>
    </xf>
    <xf numFmtId="3" fontId="6" fillId="3" borderId="17" xfId="0" applyNumberFormat="1" applyFont="1" applyFill="1" applyBorder="1" applyAlignment="1">
      <alignment horizontal="center" vertical="center"/>
    </xf>
    <xf numFmtId="3" fontId="6" fillId="3" borderId="7" xfId="0" applyNumberFormat="1" applyFont="1" applyFill="1" applyBorder="1" applyAlignment="1">
      <alignment horizontal="center" vertical="center"/>
    </xf>
    <xf numFmtId="0" fontId="10" fillId="0" borderId="25" xfId="0" applyFont="1" applyBorder="1" applyAlignment="1">
      <alignment horizontal="right" vertical="center" wrapText="1" readingOrder="2"/>
    </xf>
    <xf numFmtId="0" fontId="7" fillId="0" borderId="25" xfId="0" applyFont="1" applyBorder="1" applyAlignment="1">
      <alignment horizontal="left" vertical="center" wrapText="1"/>
    </xf>
    <xf numFmtId="3" fontId="6" fillId="3" borderId="2"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0" fontId="7" fillId="0" borderId="25" xfId="0" applyFont="1" applyBorder="1" applyAlignment="1">
      <alignment horizontal="left" vertical="center" wrapText="1" readingOrder="1"/>
    </xf>
    <xf numFmtId="3" fontId="5" fillId="3" borderId="23" xfId="0" applyNumberFormat="1" applyFont="1" applyFill="1" applyBorder="1" applyAlignment="1">
      <alignment horizontal="center" vertical="center" readingOrder="2"/>
    </xf>
    <xf numFmtId="3" fontId="6" fillId="3" borderId="2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wrapText="1"/>
    </xf>
    <xf numFmtId="3" fontId="5" fillId="3" borderId="0" xfId="0" applyNumberFormat="1" applyFont="1" applyFill="1" applyAlignment="1">
      <alignment horizontal="center" vertical="center" wrapText="1" readingOrder="2"/>
    </xf>
    <xf numFmtId="3" fontId="29" fillId="3" borderId="21" xfId="0" applyNumberFormat="1" applyFont="1" applyFill="1" applyBorder="1" applyAlignment="1">
      <alignment horizontal="center" vertical="center" readingOrder="2"/>
    </xf>
    <xf numFmtId="3" fontId="29" fillId="3" borderId="11" xfId="0" applyNumberFormat="1" applyFont="1" applyFill="1" applyBorder="1" applyAlignment="1">
      <alignment horizontal="center" vertical="center" readingOrder="2"/>
    </xf>
    <xf numFmtId="3" fontId="29" fillId="3" borderId="4" xfId="0" applyNumberFormat="1" applyFont="1" applyFill="1" applyBorder="1" applyAlignment="1">
      <alignment horizontal="center" vertical="center" readingOrder="2"/>
    </xf>
    <xf numFmtId="3" fontId="3" fillId="6" borderId="0" xfId="0" applyNumberFormat="1" applyFont="1" applyFill="1" applyAlignment="1">
      <alignment horizontal="center" vertical="center" wrapText="1" readingOrder="2"/>
    </xf>
    <xf numFmtId="3" fontId="3" fillId="6" borderId="25" xfId="0" applyNumberFormat="1" applyFont="1" applyFill="1" applyBorder="1" applyAlignment="1">
      <alignment horizontal="center" vertical="center" wrapText="1" readingOrder="2"/>
    </xf>
    <xf numFmtId="0" fontId="7" fillId="0" borderId="0" xfId="0" applyFont="1" applyAlignment="1">
      <alignment horizontal="left" vertical="center" wrapText="1" readingOrder="1"/>
    </xf>
    <xf numFmtId="3" fontId="5" fillId="3" borderId="12" xfId="0" applyNumberFormat="1" applyFont="1" applyFill="1" applyBorder="1" applyAlignment="1">
      <alignment horizontal="center" vertical="center" wrapText="1" readingOrder="2"/>
    </xf>
    <xf numFmtId="3" fontId="6" fillId="3" borderId="7" xfId="0" applyNumberFormat="1" applyFont="1" applyFill="1" applyBorder="1" applyAlignment="1">
      <alignment horizontal="center" vertical="center" wrapText="1"/>
    </xf>
    <xf numFmtId="3" fontId="30" fillId="3" borderId="2" xfId="0" applyNumberFormat="1" applyFont="1" applyFill="1" applyBorder="1" applyAlignment="1">
      <alignment horizontal="center" vertical="center" wrapText="1"/>
    </xf>
    <xf numFmtId="3" fontId="29" fillId="3" borderId="9" xfId="0" applyNumberFormat="1" applyFont="1" applyFill="1" applyBorder="1" applyAlignment="1">
      <alignment horizontal="center" vertical="center" wrapText="1" readingOrder="2"/>
    </xf>
    <xf numFmtId="3" fontId="29" fillId="3" borderId="2" xfId="0" applyNumberFormat="1" applyFont="1" applyFill="1" applyBorder="1" applyAlignment="1">
      <alignment horizontal="center" vertical="center" wrapText="1" readingOrder="2"/>
    </xf>
    <xf numFmtId="3" fontId="2" fillId="0" borderId="0" xfId="0" applyNumberFormat="1" applyFont="1" applyAlignment="1">
      <alignment horizontal="center" vertical="center" wrapText="1" readingOrder="2"/>
    </xf>
    <xf numFmtId="3" fontId="3" fillId="0" borderId="0" xfId="0" applyNumberFormat="1" applyFont="1" applyAlignment="1">
      <alignment horizontal="center" vertical="center" wrapText="1"/>
    </xf>
    <xf numFmtId="3" fontId="23" fillId="0" borderId="5" xfId="4" applyNumberFormat="1" applyFont="1" applyBorder="1" applyAlignment="1">
      <alignment horizontal="center" vertical="center" readingOrder="2"/>
    </xf>
    <xf numFmtId="3" fontId="23" fillId="0" borderId="5" xfId="4" applyNumberFormat="1" applyFont="1" applyBorder="1" applyAlignment="1">
      <alignment horizontal="center" vertical="center"/>
    </xf>
    <xf numFmtId="0" fontId="3" fillId="0" borderId="0" xfId="0" quotePrefix="1" applyFont="1" applyAlignment="1">
      <alignment horizontal="center" vertical="center"/>
    </xf>
    <xf numFmtId="3" fontId="5" fillId="3" borderId="7" xfId="0" applyNumberFormat="1" applyFont="1" applyFill="1" applyBorder="1" applyAlignment="1">
      <alignment horizontal="center" vertical="center" readingOrder="2"/>
    </xf>
    <xf numFmtId="3" fontId="6" fillId="3" borderId="7" xfId="0" applyNumberFormat="1" applyFont="1" applyFill="1" applyBorder="1" applyAlignment="1">
      <alignment horizontal="center" vertical="center" readingOrder="2"/>
    </xf>
    <xf numFmtId="3" fontId="6" fillId="3" borderId="6" xfId="0" applyNumberFormat="1" applyFont="1" applyFill="1" applyBorder="1" applyAlignment="1">
      <alignment horizontal="center" vertical="center" readingOrder="2"/>
    </xf>
    <xf numFmtId="3" fontId="2" fillId="0" borderId="30" xfId="0" applyNumberFormat="1" applyFont="1" applyBorder="1" applyAlignment="1">
      <alignment horizontal="center" vertical="center" readingOrder="2"/>
    </xf>
    <xf numFmtId="3" fontId="2" fillId="0" borderId="31" xfId="0" applyNumberFormat="1" applyFont="1" applyBorder="1" applyAlignment="1">
      <alignment horizontal="center" vertical="center" readingOrder="2"/>
    </xf>
    <xf numFmtId="3" fontId="3" fillId="0" borderId="32" xfId="0" applyNumberFormat="1" applyFont="1" applyBorder="1" applyAlignment="1">
      <alignment horizontal="center" vertical="center"/>
    </xf>
    <xf numFmtId="3" fontId="3" fillId="0" borderId="31" xfId="0" applyNumberFormat="1" applyFont="1" applyBorder="1" applyAlignment="1">
      <alignment horizontal="center" vertical="center"/>
    </xf>
    <xf numFmtId="3" fontId="23" fillId="0" borderId="5" xfId="22" applyNumberFormat="1" applyFont="1" applyBorder="1" applyAlignment="1">
      <alignment horizontal="center" vertical="center" readingOrder="2"/>
    </xf>
    <xf numFmtId="3" fontId="23" fillId="0" borderId="5" xfId="22" applyNumberFormat="1" applyFont="1" applyBorder="1" applyAlignment="1">
      <alignment horizontal="center" vertical="center"/>
    </xf>
    <xf numFmtId="3" fontId="6" fillId="3" borderId="23" xfId="0" applyNumberFormat="1" applyFont="1" applyFill="1" applyBorder="1" applyAlignment="1">
      <alignment horizontal="center" vertical="center" wrapText="1"/>
    </xf>
    <xf numFmtId="3" fontId="5" fillId="3" borderId="23" xfId="0" applyNumberFormat="1" applyFont="1" applyFill="1" applyBorder="1" applyAlignment="1">
      <alignment horizontal="center" vertical="center" wrapText="1" readingOrder="2"/>
    </xf>
    <xf numFmtId="3" fontId="23" fillId="0" borderId="19" xfId="4" applyNumberFormat="1" applyFont="1" applyBorder="1" applyAlignment="1">
      <alignment horizontal="center" vertical="center" readingOrder="2"/>
    </xf>
    <xf numFmtId="3" fontId="23" fillId="0" borderId="19" xfId="4" applyNumberFormat="1" applyFont="1" applyBorder="1" applyAlignment="1">
      <alignment horizontal="center" vertical="center"/>
    </xf>
    <xf numFmtId="0" fontId="22" fillId="0" borderId="22" xfId="0" applyFont="1" applyBorder="1" applyAlignment="1">
      <alignment horizontal="left" vertical="center" wrapText="1"/>
    </xf>
    <xf numFmtId="3" fontId="6" fillId="3" borderId="11" xfId="0" quotePrefix="1" applyNumberFormat="1" applyFont="1" applyFill="1" applyBorder="1" applyAlignment="1">
      <alignment horizontal="center" vertical="center" wrapText="1"/>
    </xf>
    <xf numFmtId="3" fontId="6" fillId="3" borderId="4" xfId="0" quotePrefix="1" applyNumberFormat="1" applyFont="1" applyFill="1" applyBorder="1" applyAlignment="1">
      <alignment horizontal="center" vertical="center" wrapText="1"/>
    </xf>
    <xf numFmtId="3" fontId="6" fillId="3" borderId="6" xfId="0" quotePrefix="1"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readingOrder="2"/>
    </xf>
    <xf numFmtId="3" fontId="5" fillId="3" borderId="4" xfId="0" applyNumberFormat="1" applyFont="1" applyFill="1" applyBorder="1" applyAlignment="1">
      <alignment horizontal="center" vertical="center" wrapText="1" readingOrder="2"/>
    </xf>
    <xf numFmtId="0" fontId="22" fillId="0" borderId="0" xfId="24" quotePrefix="1" applyFont="1" applyAlignment="1">
      <alignment horizontal="left" vertical="center" wrapText="1"/>
    </xf>
    <xf numFmtId="0" fontId="14" fillId="0" borderId="0" xfId="24" applyFont="1" applyAlignment="1">
      <alignment horizontal="center" vertical="center"/>
    </xf>
    <xf numFmtId="0" fontId="19" fillId="0" borderId="11" xfId="24" applyFont="1" applyBorder="1" applyAlignment="1">
      <alignment horizontal="center" vertical="center"/>
    </xf>
    <xf numFmtId="0" fontId="5" fillId="3" borderId="23" xfId="24" applyFont="1" applyFill="1" applyBorder="1" applyAlignment="1">
      <alignment horizontal="center" vertical="center" wrapText="1"/>
    </xf>
    <xf numFmtId="0" fontId="5" fillId="3" borderId="9" xfId="24" applyFont="1" applyFill="1" applyBorder="1" applyAlignment="1">
      <alignment horizontal="center" vertical="center"/>
    </xf>
    <xf numFmtId="0" fontId="5" fillId="3" borderId="16" xfId="24" applyFont="1" applyFill="1" applyBorder="1" applyAlignment="1">
      <alignment horizontal="center" vertical="center"/>
    </xf>
    <xf numFmtId="0" fontId="5" fillId="3" borderId="14" xfId="24" applyFont="1" applyFill="1" applyBorder="1" applyAlignment="1">
      <alignment horizontal="center" vertical="center"/>
    </xf>
    <xf numFmtId="0" fontId="5" fillId="3" borderId="15" xfId="24" applyFont="1" applyFill="1" applyBorder="1" applyAlignment="1">
      <alignment horizontal="center" vertical="center"/>
    </xf>
    <xf numFmtId="0" fontId="5" fillId="3" borderId="17" xfId="24" applyFont="1" applyFill="1" applyBorder="1" applyAlignment="1">
      <alignment horizontal="center" vertical="center"/>
    </xf>
    <xf numFmtId="0" fontId="5" fillId="3" borderId="12" xfId="24" applyFont="1" applyFill="1" applyBorder="1" applyAlignment="1">
      <alignment horizontal="center" vertical="center"/>
    </xf>
    <xf numFmtId="0" fontId="5" fillId="3" borderId="13" xfId="24" applyFont="1" applyFill="1" applyBorder="1" applyAlignment="1">
      <alignment horizontal="center" vertical="center"/>
    </xf>
    <xf numFmtId="0" fontId="25" fillId="0" borderId="22" xfId="24" applyFont="1" applyBorder="1" applyAlignment="1">
      <alignment horizontal="right" vertical="center"/>
    </xf>
    <xf numFmtId="0" fontId="39" fillId="0" borderId="22" xfId="24" applyFont="1" applyBorder="1" applyAlignment="1">
      <alignment horizontal="left" vertical="center"/>
    </xf>
    <xf numFmtId="0" fontId="8" fillId="0" borderId="0" xfId="24" quotePrefix="1" applyFont="1" applyAlignment="1">
      <alignment horizontal="right" vertical="center" wrapText="1" readingOrder="2"/>
    </xf>
    <xf numFmtId="0" fontId="8" fillId="0" borderId="0" xfId="24" applyFont="1" applyAlignment="1">
      <alignment horizontal="right" vertical="center" wrapText="1" readingOrder="2"/>
    </xf>
    <xf numFmtId="0" fontId="22" fillId="0" borderId="0" xfId="24" applyFont="1" applyAlignment="1">
      <alignment horizontal="left" vertical="center" wrapText="1"/>
    </xf>
    <xf numFmtId="0" fontId="14" fillId="0" borderId="0" xfId="0" applyFont="1" applyAlignment="1">
      <alignment horizontal="center" vertical="center"/>
    </xf>
    <xf numFmtId="0" fontId="19" fillId="0" borderId="11" xfId="0" applyFont="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25" fillId="0" borderId="22" xfId="0" applyFont="1" applyBorder="1" applyAlignment="1">
      <alignment horizontal="right" vertical="center"/>
    </xf>
    <xf numFmtId="0" fontId="39" fillId="0" borderId="22" xfId="0" applyFont="1" applyBorder="1" applyAlignment="1">
      <alignment horizontal="left" vertical="center"/>
    </xf>
    <xf numFmtId="0" fontId="5" fillId="3" borderId="1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3" fillId="0" borderId="11" xfId="24" applyFont="1" applyBorder="1" applyAlignment="1">
      <alignment horizontal="center" vertical="center"/>
    </xf>
    <xf numFmtId="0" fontId="5" fillId="3" borderId="15" xfId="24"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9" xfId="24" applyFont="1" applyFill="1" applyBorder="1" applyAlignment="1">
      <alignment horizontal="center" vertical="center" wrapText="1"/>
    </xf>
    <xf numFmtId="0" fontId="6" fillId="3" borderId="2" xfId="24"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2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3" xfId="24" applyFont="1" applyFill="1" applyBorder="1" applyAlignment="1">
      <alignment horizontal="center" vertical="center" wrapText="1"/>
    </xf>
    <xf numFmtId="0" fontId="6" fillId="3" borderId="9" xfId="24" applyFont="1" applyFill="1" applyBorder="1" applyAlignment="1">
      <alignment horizontal="center" vertical="center"/>
    </xf>
    <xf numFmtId="0" fontId="6" fillId="3" borderId="23" xfId="24"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24" applyFont="1" applyFill="1" applyBorder="1" applyAlignment="1">
      <alignment horizontal="center" vertical="center"/>
    </xf>
    <xf numFmtId="0" fontId="8" fillId="0" borderId="0" xfId="0" quotePrefix="1" applyFont="1" applyAlignment="1">
      <alignment horizontal="right" vertical="center" wrapText="1" readingOrder="2"/>
    </xf>
    <xf numFmtId="0" fontId="8" fillId="0" borderId="0" xfId="0" applyFont="1" applyAlignment="1">
      <alignment horizontal="right" vertical="center" wrapText="1" readingOrder="2"/>
    </xf>
    <xf numFmtId="0" fontId="22" fillId="0" borderId="0" xfId="0" quotePrefix="1" applyFont="1" applyAlignment="1">
      <alignment horizontal="left" vertical="center" wrapText="1"/>
    </xf>
    <xf numFmtId="0" fontId="6" fillId="3" borderId="2" xfId="0" applyFont="1" applyFill="1" applyBorder="1" applyAlignment="1">
      <alignment horizontal="center" vertical="center"/>
    </xf>
    <xf numFmtId="0" fontId="6" fillId="3" borderId="2" xfId="24" applyFont="1" applyFill="1" applyBorder="1" applyAlignment="1">
      <alignment horizontal="center" vertical="center"/>
    </xf>
    <xf numFmtId="0" fontId="50" fillId="0" borderId="0" xfId="0" applyFont="1" applyAlignment="1">
      <alignment horizontal="left" vertical="center" wrapText="1"/>
    </xf>
    <xf numFmtId="0" fontId="10" fillId="0" borderId="0" xfId="0" applyFont="1" applyAlignment="1">
      <alignment horizontal="right" vertical="center" wrapText="1"/>
    </xf>
    <xf numFmtId="164" fontId="6" fillId="3" borderId="23" xfId="1" applyNumberFormat="1" applyFont="1" applyFill="1" applyBorder="1" applyAlignment="1">
      <alignment horizontal="center" vertical="center" wrapText="1"/>
    </xf>
    <xf numFmtId="0" fontId="14" fillId="0" borderId="0" xfId="0" applyFont="1" applyAlignment="1">
      <alignment horizontal="center" vertical="center" wrapText="1" readingOrder="2"/>
    </xf>
    <xf numFmtId="0" fontId="3" fillId="0" borderId="11" xfId="0" quotePrefix="1" applyFont="1" applyBorder="1" applyAlignment="1">
      <alignment horizontal="center" vertical="center" wrapText="1" readingOrder="1"/>
    </xf>
    <xf numFmtId="0" fontId="3" fillId="0" borderId="11" xfId="0" quotePrefix="1" applyFont="1" applyBorder="1" applyAlignment="1">
      <alignment horizontal="center" vertical="center" wrapText="1"/>
    </xf>
    <xf numFmtId="0" fontId="5" fillId="3" borderId="2" xfId="0" applyFont="1" applyFill="1" applyBorder="1" applyAlignment="1">
      <alignment horizontal="center" vertical="center" wrapText="1"/>
    </xf>
    <xf numFmtId="0" fontId="19" fillId="0" borderId="0" xfId="0" applyFont="1" applyAlignment="1">
      <alignment horizontal="center" vertical="center"/>
    </xf>
    <xf numFmtId="0" fontId="6" fillId="3" borderId="17"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readingOrder="1"/>
    </xf>
    <xf numFmtId="0" fontId="5" fillId="3" borderId="9" xfId="24" applyFont="1" applyFill="1" applyBorder="1" applyAlignment="1">
      <alignment horizontal="center" vertical="center" wrapText="1"/>
    </xf>
    <xf numFmtId="0" fontId="6" fillId="3" borderId="2" xfId="24" applyFont="1" applyFill="1" applyBorder="1" applyAlignment="1">
      <alignment horizontal="center" vertical="center" readingOrder="1"/>
    </xf>
    <xf numFmtId="0" fontId="6" fillId="3" borderId="17" xfId="24" applyFont="1" applyFill="1" applyBorder="1" applyAlignment="1">
      <alignment horizontal="center" vertical="center"/>
    </xf>
    <xf numFmtId="0" fontId="6" fillId="3" borderId="7" xfId="24" applyFont="1" applyFill="1" applyBorder="1" applyAlignment="1">
      <alignment horizontal="center" vertical="center"/>
    </xf>
    <xf numFmtId="0" fontId="9" fillId="0" borderId="0" xfId="0" applyFont="1" applyFill="1" applyAlignment="1">
      <alignment horizontal="center" vertical="center" readingOrder="2"/>
    </xf>
  </cellXfs>
  <cellStyles count="26">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2 3" xfId="22" xr:uid="{F5E91208-3805-4827-8242-BAD532E931C4}"/>
    <cellStyle name="Normal 3" xfId="3" xr:uid="{00000000-0005-0000-0000-00000A000000}"/>
    <cellStyle name="Normal 4" xfId="6" xr:uid="{00000000-0005-0000-0000-00000B000000}"/>
    <cellStyle name="Normal 5" xfId="5" xr:uid="{00000000-0005-0000-0000-00000C000000}"/>
    <cellStyle name="Normal 5 2" xfId="21" xr:uid="{1351AD64-F988-4B08-9F3E-DF456AB57BE8}"/>
    <cellStyle name="Normal 6" xfId="14" xr:uid="{00000000-0005-0000-0000-00000D000000}"/>
    <cellStyle name="Normal 6 3" xfId="19" xr:uid="{B90977E3-087D-458F-95A9-5C7C65ADE8E4}"/>
    <cellStyle name="Normal 7" xfId="24" xr:uid="{7FFC6437-8B69-4E40-8D77-870C8675A5AA}"/>
    <cellStyle name="Normal 9" xfId="8" xr:uid="{00000000-0005-0000-0000-00000E000000}"/>
    <cellStyle name="Normal_u.a.e. in figures '99" xfId="23" xr:uid="{76EA7A50-5709-4903-8C6C-2EA03A1941DB}"/>
    <cellStyle name="Normal_قائمة الجداول1" xfId="13" xr:uid="{00000000-0005-0000-0000-000012000000}"/>
    <cellStyle name="Percent" xfId="2" builtinId="5"/>
    <cellStyle name="Percent 2" xfId="15" xr:uid="{00000000-0005-0000-0000-000015000000}"/>
    <cellStyle name="Percent 2 3" xfId="20" xr:uid="{097BBC2A-9DAD-4517-9635-2025948C636D}"/>
    <cellStyle name="Percent 3" xfId="25" xr:uid="{E7C21220-B964-47DE-96B5-ED0995768581}"/>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'[1]5'!#REF!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'[1]5'!#REF!</c15:sqref>
                        </c15:formulaRef>
                      </c:ext>
                    </c:extLst>
                    <c:strCache>
                      <c:ptCount val="1"/>
                      <c:pt idx="0">
                        <c:v>#REF!</c:v>
                      </c:pt>
                    </c:strCache>
                  </c:strRef>
                </c15:cat>
              </c15:filteredCategoryTitle>
            </c:ext>
            <c:ext xmlns:c16="http://schemas.microsoft.com/office/drawing/2014/chart" uri="{C3380CC4-5D6E-409C-BE32-E72D297353CC}">
              <c16:uniqueId val="{00000000-67D0-4698-80D7-420A096DD935}"/>
            </c:ext>
          </c:extLst>
        </c:ser>
        <c:ser>
          <c:idx val="1"/>
          <c:order val="1"/>
          <c:spPr>
            <a:solidFill>
              <a:schemeClr val="accent2"/>
            </a:solidFill>
            <a:ln>
              <a:noFill/>
            </a:ln>
            <a:effectLst/>
          </c:spPr>
          <c:invertIfNegative val="0"/>
          <c:val>
            <c:numRef>
              <c:f>'[1]5'!#REF!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'[1]5'!#REF!</c15:sqref>
                        </c15:formulaRef>
                      </c:ext>
                    </c:extLst>
                    <c:strCache>
                      <c:ptCount val="1"/>
                      <c:pt idx="0">
                        <c:v>#REF!</c:v>
                      </c:pt>
                    </c:strCache>
                  </c:strRef>
                </c15:cat>
              </c15:filteredCategoryTitle>
            </c:ext>
            <c:ext xmlns:c16="http://schemas.microsoft.com/office/drawing/2014/chart" uri="{C3380CC4-5D6E-409C-BE32-E72D297353CC}">
              <c16:uniqueId val="{00000001-67D0-4698-80D7-420A096DD935}"/>
            </c:ext>
          </c:extLst>
        </c:ser>
        <c:dLbls>
          <c:showLegendKey val="0"/>
          <c:showVal val="0"/>
          <c:showCatName val="0"/>
          <c:showSerName val="0"/>
          <c:showPercent val="0"/>
          <c:showBubbleSize val="0"/>
        </c:dLbls>
        <c:gapWidth val="219"/>
        <c:overlap val="-27"/>
        <c:axId val="883624096"/>
        <c:axId val="883623008"/>
      </c:barChart>
      <c:catAx>
        <c:axId val="88362409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23008"/>
        <c:crosses val="autoZero"/>
        <c:auto val="1"/>
        <c:lblAlgn val="ctr"/>
        <c:lblOffset val="100"/>
        <c:noMultiLvlLbl val="0"/>
      </c:catAx>
      <c:valAx>
        <c:axId val="88362300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24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1.jpeg"/><Relationship Id="rId1" Type="http://schemas.openxmlformats.org/officeDocument/2006/relationships/image" Target="../media/image20.jpeg"/><Relationship Id="rId4"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24.jpeg"/><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6.jpeg"/><Relationship Id="rId1" Type="http://schemas.openxmlformats.org/officeDocument/2006/relationships/image" Target="../media/image25.jpeg"/><Relationship Id="rId4" Type="http://schemas.openxmlformats.org/officeDocument/2006/relationships/image" Target="../media/image2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8.jpeg"/><Relationship Id="rId1" Type="http://schemas.openxmlformats.org/officeDocument/2006/relationships/image" Target="../media/image20.jpeg"/><Relationship Id="rId4"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24.jpeg"/><Relationship Id="rId1" Type="http://schemas.openxmlformats.org/officeDocument/2006/relationships/image" Target="../media/image30.jpeg"/><Relationship Id="rId4"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4.jpeg"/><Relationship Id="rId1" Type="http://schemas.openxmlformats.org/officeDocument/2006/relationships/image" Target="../media/image4.jpeg"/><Relationship Id="rId4" Type="http://schemas.openxmlformats.org/officeDocument/2006/relationships/image" Target="../media/image32.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33.jpeg"/><Relationship Id="rId1" Type="http://schemas.openxmlformats.org/officeDocument/2006/relationships/image" Target="../media/image4.jpeg"/><Relationship Id="rId4" Type="http://schemas.openxmlformats.org/officeDocument/2006/relationships/image" Target="../media/image3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36.jpeg"/><Relationship Id="rId1" Type="http://schemas.openxmlformats.org/officeDocument/2006/relationships/image" Target="../media/image35.jpeg"/><Relationship Id="rId4" Type="http://schemas.openxmlformats.org/officeDocument/2006/relationships/image" Target="../media/image3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39.jpeg"/><Relationship Id="rId1" Type="http://schemas.openxmlformats.org/officeDocument/2006/relationships/image" Target="../media/image38.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1.jpeg"/><Relationship Id="rId1" Type="http://schemas.openxmlformats.org/officeDocument/2006/relationships/image" Target="../media/image40.jpeg"/><Relationship Id="rId4" Type="http://schemas.openxmlformats.org/officeDocument/2006/relationships/image" Target="../media/image4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43.jpeg"/><Relationship Id="rId1" Type="http://schemas.openxmlformats.org/officeDocument/2006/relationships/image" Target="../media/image5.png"/><Relationship Id="rId4" Type="http://schemas.openxmlformats.org/officeDocument/2006/relationships/image" Target="../media/image4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45.jpeg"/><Relationship Id="rId1" Type="http://schemas.openxmlformats.org/officeDocument/2006/relationships/image" Target="../media/image1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7.jpeg"/><Relationship Id="rId1" Type="http://schemas.openxmlformats.org/officeDocument/2006/relationships/image" Target="../media/image46.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9.jpeg"/><Relationship Id="rId1" Type="http://schemas.openxmlformats.org/officeDocument/2006/relationships/image" Target="../media/image48.jpeg"/><Relationship Id="rId4" Type="http://schemas.openxmlformats.org/officeDocument/2006/relationships/image" Target="../media/image50.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4.jpeg"/><Relationship Id="rId1" Type="http://schemas.openxmlformats.org/officeDocument/2006/relationships/image" Target="../media/image53.png"/></Relationships>
</file>

<file path=xl/drawings/_rels/drawing41.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2.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3.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4.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6.jpeg"/><Relationship Id="rId1" Type="http://schemas.openxmlformats.org/officeDocument/2006/relationships/image" Target="../media/image53.png"/></Relationships>
</file>

<file path=xl/drawings/_rels/drawing45.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6.jpeg"/><Relationship Id="rId1" Type="http://schemas.openxmlformats.org/officeDocument/2006/relationships/image" Target="../media/image53.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 Id="rId5" Type="http://schemas.openxmlformats.org/officeDocument/2006/relationships/image" Target="../media/image9.jpeg"/><Relationship Id="rId4"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1.jpeg"/><Relationship Id="rId1" Type="http://schemas.openxmlformats.org/officeDocument/2006/relationships/image" Target="../media/image14.jpeg"/><Relationship Id="rId4"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8.jpeg"/><Relationship Id="rId1" Type="http://schemas.openxmlformats.org/officeDocument/2006/relationships/image" Target="../media/image10.jpeg"/><Relationship Id="rId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3</xdr:col>
      <xdr:colOff>2524461</xdr:colOff>
      <xdr:row>0</xdr:row>
      <xdr:rowOff>0</xdr:rowOff>
    </xdr:from>
    <xdr:to>
      <xdr:col>4</xdr:col>
      <xdr:colOff>106090</xdr:colOff>
      <xdr:row>0</xdr:row>
      <xdr:rowOff>598979</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41910" y="0"/>
          <a:ext cx="1461479" cy="5989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266700</xdr:colOff>
      <xdr:row>0</xdr:row>
      <xdr:rowOff>0</xdr:rowOff>
    </xdr:from>
    <xdr:to>
      <xdr:col>14</xdr:col>
      <xdr:colOff>141998</xdr:colOff>
      <xdr:row>1</xdr:row>
      <xdr:rowOff>0</xdr:rowOff>
    </xdr:to>
    <xdr:pic>
      <xdr:nvPicPr>
        <xdr:cNvPr id="2" name="Picture 1">
          <a:extLst>
            <a:ext uri="{FF2B5EF4-FFF2-40B4-BE49-F238E27FC236}">
              <a16:creationId xmlns:a16="http://schemas.microsoft.com/office/drawing/2014/main" id="{7CA24EDF-0F8E-4AED-BDB4-8C6C6A0F4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10376" y="0"/>
          <a:ext cx="1519574" cy="635000"/>
        </a:xfrm>
        <a:prstGeom prst="rect">
          <a:avLst/>
        </a:prstGeom>
      </xdr:spPr>
    </xdr:pic>
    <xdr:clientData/>
  </xdr:twoCellAnchor>
  <xdr:twoCellAnchor editAs="oneCell">
    <xdr:from>
      <xdr:col>26</xdr:col>
      <xdr:colOff>238634</xdr:colOff>
      <xdr:row>0</xdr:row>
      <xdr:rowOff>0</xdr:rowOff>
    </xdr:from>
    <xdr:to>
      <xdr:col>28</xdr:col>
      <xdr:colOff>45951</xdr:colOff>
      <xdr:row>0</xdr:row>
      <xdr:rowOff>629210</xdr:rowOff>
    </xdr:to>
    <xdr:pic>
      <xdr:nvPicPr>
        <xdr:cNvPr id="3" name="Picture 2">
          <a:extLst>
            <a:ext uri="{FF2B5EF4-FFF2-40B4-BE49-F238E27FC236}">
              <a16:creationId xmlns:a16="http://schemas.microsoft.com/office/drawing/2014/main" id="{4BD5B32E-29EE-4469-BAF9-9A24053970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303109" y="0"/>
          <a:ext cx="1513786" cy="629210"/>
        </a:xfrm>
        <a:prstGeom prst="rect">
          <a:avLst/>
        </a:prstGeom>
      </xdr:spPr>
    </xdr:pic>
    <xdr:clientData/>
  </xdr:twoCellAnchor>
  <xdr:twoCellAnchor editAs="oneCell">
    <xdr:from>
      <xdr:col>40</xdr:col>
      <xdr:colOff>277379</xdr:colOff>
      <xdr:row>0</xdr:row>
      <xdr:rowOff>11206</xdr:rowOff>
    </xdr:from>
    <xdr:to>
      <xdr:col>42</xdr:col>
      <xdr:colOff>82769</xdr:colOff>
      <xdr:row>0</xdr:row>
      <xdr:rowOff>593202</xdr:rowOff>
    </xdr:to>
    <xdr:pic>
      <xdr:nvPicPr>
        <xdr:cNvPr id="4" name="Picture 3">
          <a:extLst>
            <a:ext uri="{FF2B5EF4-FFF2-40B4-BE49-F238E27FC236}">
              <a16:creationId xmlns:a16="http://schemas.microsoft.com/office/drawing/2014/main" id="{964EE4CF-C71B-4124-B6D9-72F850AC9F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90273819" y="11206"/>
          <a:ext cx="1508685" cy="581996"/>
        </a:xfrm>
        <a:prstGeom prst="rect">
          <a:avLst/>
        </a:prstGeom>
      </xdr:spPr>
    </xdr:pic>
    <xdr:clientData/>
  </xdr:twoCellAnchor>
  <xdr:twoCellAnchor editAs="oneCell">
    <xdr:from>
      <xdr:col>54</xdr:col>
      <xdr:colOff>350370</xdr:colOff>
      <xdr:row>0</xdr:row>
      <xdr:rowOff>33618</xdr:rowOff>
    </xdr:from>
    <xdr:to>
      <xdr:col>56</xdr:col>
      <xdr:colOff>66862</xdr:colOff>
      <xdr:row>0</xdr:row>
      <xdr:rowOff>602914</xdr:rowOff>
    </xdr:to>
    <xdr:pic>
      <xdr:nvPicPr>
        <xdr:cNvPr id="5" name="Picture 4">
          <a:extLst>
            <a:ext uri="{FF2B5EF4-FFF2-40B4-BE49-F238E27FC236}">
              <a16:creationId xmlns:a16="http://schemas.microsoft.com/office/drawing/2014/main" id="{700C8564-E2D1-4F47-8A11-8694CF97B8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290904" y="33618"/>
          <a:ext cx="1422961" cy="572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317500</xdr:colOff>
      <xdr:row>0</xdr:row>
      <xdr:rowOff>0</xdr:rowOff>
    </xdr:from>
    <xdr:to>
      <xdr:col>14</xdr:col>
      <xdr:colOff>144799</xdr:colOff>
      <xdr:row>1</xdr:row>
      <xdr:rowOff>0</xdr:rowOff>
    </xdr:to>
    <xdr:pic>
      <xdr:nvPicPr>
        <xdr:cNvPr id="2" name="Picture 1">
          <a:extLst>
            <a:ext uri="{FF2B5EF4-FFF2-40B4-BE49-F238E27FC236}">
              <a16:creationId xmlns:a16="http://schemas.microsoft.com/office/drawing/2014/main" id="{07FAF37B-22E2-42DC-83D6-AD76D57D9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00851" y="0"/>
          <a:ext cx="1516399" cy="635000"/>
        </a:xfrm>
        <a:prstGeom prst="rect">
          <a:avLst/>
        </a:prstGeom>
      </xdr:spPr>
    </xdr:pic>
    <xdr:clientData/>
  </xdr:twoCellAnchor>
  <xdr:twoCellAnchor editAs="oneCell">
    <xdr:from>
      <xdr:col>25</xdr:col>
      <xdr:colOff>300718</xdr:colOff>
      <xdr:row>0</xdr:row>
      <xdr:rowOff>0</xdr:rowOff>
    </xdr:from>
    <xdr:to>
      <xdr:col>28</xdr:col>
      <xdr:colOff>563</xdr:colOff>
      <xdr:row>1</xdr:row>
      <xdr:rowOff>6350</xdr:rowOff>
    </xdr:to>
    <xdr:pic>
      <xdr:nvPicPr>
        <xdr:cNvPr id="3" name="Picture 2">
          <a:extLst>
            <a:ext uri="{FF2B5EF4-FFF2-40B4-BE49-F238E27FC236}">
              <a16:creationId xmlns:a16="http://schemas.microsoft.com/office/drawing/2014/main" id="{9D362F7C-19E0-4559-B7D2-CC2042460C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3916326" y="0"/>
          <a:ext cx="1524563" cy="638175"/>
        </a:xfrm>
        <a:prstGeom prst="rect">
          <a:avLst/>
        </a:prstGeom>
      </xdr:spPr>
    </xdr:pic>
    <xdr:clientData/>
  </xdr:twoCellAnchor>
  <xdr:twoCellAnchor editAs="oneCell">
    <xdr:from>
      <xdr:col>39</xdr:col>
      <xdr:colOff>387350</xdr:colOff>
      <xdr:row>0</xdr:row>
      <xdr:rowOff>0</xdr:rowOff>
    </xdr:from>
    <xdr:to>
      <xdr:col>42</xdr:col>
      <xdr:colOff>44450</xdr:colOff>
      <xdr:row>0</xdr:row>
      <xdr:rowOff>578821</xdr:rowOff>
    </xdr:to>
    <xdr:pic>
      <xdr:nvPicPr>
        <xdr:cNvPr id="4" name="Picture 3">
          <a:extLst>
            <a:ext uri="{FF2B5EF4-FFF2-40B4-BE49-F238E27FC236}">
              <a16:creationId xmlns:a16="http://schemas.microsoft.com/office/drawing/2014/main" id="{8DB13EB6-8556-4B8A-85F4-3E0D28937E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59600350" y="0"/>
          <a:ext cx="1485900" cy="578821"/>
        </a:xfrm>
        <a:prstGeom prst="rect">
          <a:avLst/>
        </a:prstGeom>
      </xdr:spPr>
    </xdr:pic>
    <xdr:clientData/>
  </xdr:twoCellAnchor>
  <xdr:twoCellAnchor editAs="oneCell">
    <xdr:from>
      <xdr:col>54</xdr:col>
      <xdr:colOff>219075</xdr:colOff>
      <xdr:row>0</xdr:row>
      <xdr:rowOff>19050</xdr:rowOff>
    </xdr:from>
    <xdr:to>
      <xdr:col>56</xdr:col>
      <xdr:colOff>425450</xdr:colOff>
      <xdr:row>0</xdr:row>
      <xdr:rowOff>597871</xdr:rowOff>
    </xdr:to>
    <xdr:pic>
      <xdr:nvPicPr>
        <xdr:cNvPr id="5" name="Picture 4">
          <a:extLst>
            <a:ext uri="{FF2B5EF4-FFF2-40B4-BE49-F238E27FC236}">
              <a16:creationId xmlns:a16="http://schemas.microsoft.com/office/drawing/2014/main" id="{F2219C4F-1112-4B97-A3F5-00953C5671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9240900" y="19050"/>
          <a:ext cx="1431925" cy="5756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571500</xdr:colOff>
      <xdr:row>0</xdr:row>
      <xdr:rowOff>0</xdr:rowOff>
    </xdr:from>
    <xdr:to>
      <xdr:col>8</xdr:col>
      <xdr:colOff>201949</xdr:colOff>
      <xdr:row>1</xdr:row>
      <xdr:rowOff>0</xdr:rowOff>
    </xdr:to>
    <xdr:pic>
      <xdr:nvPicPr>
        <xdr:cNvPr id="2" name="Picture 1">
          <a:extLst>
            <a:ext uri="{FF2B5EF4-FFF2-40B4-BE49-F238E27FC236}">
              <a16:creationId xmlns:a16="http://schemas.microsoft.com/office/drawing/2014/main" id="{78330843-76B6-44E6-A7F0-7B8EF8BB7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607651" y="0"/>
          <a:ext cx="1522749" cy="635000"/>
        </a:xfrm>
        <a:prstGeom prst="rect">
          <a:avLst/>
        </a:prstGeom>
      </xdr:spPr>
    </xdr:pic>
    <xdr:clientData/>
  </xdr:twoCellAnchor>
  <xdr:twoCellAnchor editAs="oneCell">
    <xdr:from>
      <xdr:col>14</xdr:col>
      <xdr:colOff>222250</xdr:colOff>
      <xdr:row>0</xdr:row>
      <xdr:rowOff>0</xdr:rowOff>
    </xdr:from>
    <xdr:to>
      <xdr:col>16</xdr:col>
      <xdr:colOff>33674</xdr:colOff>
      <xdr:row>1</xdr:row>
      <xdr:rowOff>3175</xdr:rowOff>
    </xdr:to>
    <xdr:pic>
      <xdr:nvPicPr>
        <xdr:cNvPr id="3" name="Picture 2">
          <a:extLst>
            <a:ext uri="{FF2B5EF4-FFF2-40B4-BE49-F238E27FC236}">
              <a16:creationId xmlns:a16="http://schemas.microsoft.com/office/drawing/2014/main" id="{54C8D003-9677-41D4-B0AA-CCD6121EF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5867326" y="0"/>
          <a:ext cx="1494174" cy="631825"/>
        </a:xfrm>
        <a:prstGeom prst="rect">
          <a:avLst/>
        </a:prstGeom>
      </xdr:spPr>
    </xdr:pic>
    <xdr:clientData/>
  </xdr:twoCellAnchor>
  <xdr:twoCellAnchor editAs="oneCell">
    <xdr:from>
      <xdr:col>21</xdr:col>
      <xdr:colOff>368300</xdr:colOff>
      <xdr:row>0</xdr:row>
      <xdr:rowOff>0</xdr:rowOff>
    </xdr:from>
    <xdr:to>
      <xdr:col>23</xdr:col>
      <xdr:colOff>641350</xdr:colOff>
      <xdr:row>0</xdr:row>
      <xdr:rowOff>581996</xdr:rowOff>
    </xdr:to>
    <xdr:pic>
      <xdr:nvPicPr>
        <xdr:cNvPr id="4" name="Picture 3">
          <a:extLst>
            <a:ext uri="{FF2B5EF4-FFF2-40B4-BE49-F238E27FC236}">
              <a16:creationId xmlns:a16="http://schemas.microsoft.com/office/drawing/2014/main" id="{8F021BAB-ED8D-4F43-9C09-AFA2FD852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6370400" y="0"/>
          <a:ext cx="1527175" cy="578821"/>
        </a:xfrm>
        <a:prstGeom prst="rect">
          <a:avLst/>
        </a:prstGeom>
      </xdr:spPr>
    </xdr:pic>
    <xdr:clientData/>
  </xdr:twoCellAnchor>
  <xdr:twoCellAnchor editAs="oneCell">
    <xdr:from>
      <xdr:col>30</xdr:col>
      <xdr:colOff>374650</xdr:colOff>
      <xdr:row>0</xdr:row>
      <xdr:rowOff>0</xdr:rowOff>
    </xdr:from>
    <xdr:to>
      <xdr:col>32</xdr:col>
      <xdr:colOff>114300</xdr:colOff>
      <xdr:row>0</xdr:row>
      <xdr:rowOff>575646</xdr:rowOff>
    </xdr:to>
    <xdr:pic>
      <xdr:nvPicPr>
        <xdr:cNvPr id="5" name="Picture 4">
          <a:extLst>
            <a:ext uri="{FF2B5EF4-FFF2-40B4-BE49-F238E27FC236}">
              <a16:creationId xmlns:a16="http://schemas.microsoft.com/office/drawing/2014/main" id="{F9E5AAFE-0A8F-489C-84B5-8CF2477FD2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4229700" y="0"/>
          <a:ext cx="1422400" cy="5756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739775</xdr:colOff>
      <xdr:row>0</xdr:row>
      <xdr:rowOff>0</xdr:rowOff>
    </xdr:from>
    <xdr:to>
      <xdr:col>11</xdr:col>
      <xdr:colOff>93999</xdr:colOff>
      <xdr:row>1</xdr:row>
      <xdr:rowOff>0</xdr:rowOff>
    </xdr:to>
    <xdr:pic>
      <xdr:nvPicPr>
        <xdr:cNvPr id="2" name="Picture 1">
          <a:extLst>
            <a:ext uri="{FF2B5EF4-FFF2-40B4-BE49-F238E27FC236}">
              <a16:creationId xmlns:a16="http://schemas.microsoft.com/office/drawing/2014/main" id="{5EE65B48-9196-4096-8209-3D663BF39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893151" y="0"/>
          <a:ext cx="1544974" cy="635000"/>
        </a:xfrm>
        <a:prstGeom prst="rect">
          <a:avLst/>
        </a:prstGeom>
      </xdr:spPr>
    </xdr:pic>
    <xdr:clientData/>
  </xdr:twoCellAnchor>
  <xdr:twoCellAnchor editAs="oneCell">
    <xdr:from>
      <xdr:col>19</xdr:col>
      <xdr:colOff>349250</xdr:colOff>
      <xdr:row>0</xdr:row>
      <xdr:rowOff>0</xdr:rowOff>
    </xdr:from>
    <xdr:to>
      <xdr:col>21</xdr:col>
      <xdr:colOff>370224</xdr:colOff>
      <xdr:row>1</xdr:row>
      <xdr:rowOff>0</xdr:rowOff>
    </xdr:to>
    <xdr:pic>
      <xdr:nvPicPr>
        <xdr:cNvPr id="3" name="Picture 2">
          <a:extLst>
            <a:ext uri="{FF2B5EF4-FFF2-40B4-BE49-F238E27FC236}">
              <a16:creationId xmlns:a16="http://schemas.microsoft.com/office/drawing/2014/main" id="{66078D1B-AF5A-4660-B0BE-1C33D6A8B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975701" y="0"/>
          <a:ext cx="1516399" cy="635000"/>
        </a:xfrm>
        <a:prstGeom prst="rect">
          <a:avLst/>
        </a:prstGeom>
      </xdr:spPr>
    </xdr:pic>
    <xdr:clientData/>
  </xdr:twoCellAnchor>
  <xdr:twoCellAnchor editAs="oneCell">
    <xdr:from>
      <xdr:col>30</xdr:col>
      <xdr:colOff>326736</xdr:colOff>
      <xdr:row>0</xdr:row>
      <xdr:rowOff>0</xdr:rowOff>
    </xdr:from>
    <xdr:to>
      <xdr:col>32</xdr:col>
      <xdr:colOff>304511</xdr:colOff>
      <xdr:row>0</xdr:row>
      <xdr:rowOff>581996</xdr:rowOff>
    </xdr:to>
    <xdr:pic>
      <xdr:nvPicPr>
        <xdr:cNvPr id="4" name="Picture 3">
          <a:extLst>
            <a:ext uri="{FF2B5EF4-FFF2-40B4-BE49-F238E27FC236}">
              <a16:creationId xmlns:a16="http://schemas.microsoft.com/office/drawing/2014/main" id="{20C730A1-DCE4-4F2E-AEF6-4EB5C1AAE6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8530186" y="0"/>
          <a:ext cx="1472623" cy="578821"/>
        </a:xfrm>
        <a:prstGeom prst="rect">
          <a:avLst/>
        </a:prstGeom>
      </xdr:spPr>
    </xdr:pic>
    <xdr:clientData/>
  </xdr:twoCellAnchor>
  <xdr:twoCellAnchor editAs="oneCell">
    <xdr:from>
      <xdr:col>42</xdr:col>
      <xdr:colOff>238125</xdr:colOff>
      <xdr:row>0</xdr:row>
      <xdr:rowOff>19050</xdr:rowOff>
    </xdr:from>
    <xdr:to>
      <xdr:col>43</xdr:col>
      <xdr:colOff>781050</xdr:colOff>
      <xdr:row>0</xdr:row>
      <xdr:rowOff>601046</xdr:rowOff>
    </xdr:to>
    <xdr:pic>
      <xdr:nvPicPr>
        <xdr:cNvPr id="5" name="Picture 4">
          <a:extLst>
            <a:ext uri="{FF2B5EF4-FFF2-40B4-BE49-F238E27FC236}">
              <a16:creationId xmlns:a16="http://schemas.microsoft.com/office/drawing/2014/main" id="{CF54A30A-7CFA-4652-BF8F-19ACC7A59F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81053825" y="19050"/>
          <a:ext cx="1435100" cy="5756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371475</xdr:colOff>
      <xdr:row>0</xdr:row>
      <xdr:rowOff>9525</xdr:rowOff>
    </xdr:from>
    <xdr:to>
      <xdr:col>13</xdr:col>
      <xdr:colOff>116224</xdr:colOff>
      <xdr:row>1</xdr:row>
      <xdr:rowOff>6350</xdr:rowOff>
    </xdr:to>
    <xdr:pic>
      <xdr:nvPicPr>
        <xdr:cNvPr id="2" name="Picture 1">
          <a:extLst>
            <a:ext uri="{FF2B5EF4-FFF2-40B4-BE49-F238E27FC236}">
              <a16:creationId xmlns:a16="http://schemas.microsoft.com/office/drawing/2014/main" id="{A5FE9F48-FCD4-490E-A1B5-B3411815C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6027126" y="9525"/>
          <a:ext cx="1535449" cy="638175"/>
        </a:xfrm>
        <a:prstGeom prst="rect">
          <a:avLst/>
        </a:prstGeom>
      </xdr:spPr>
    </xdr:pic>
    <xdr:clientData/>
  </xdr:twoCellAnchor>
  <xdr:twoCellAnchor editAs="oneCell">
    <xdr:from>
      <xdr:col>25</xdr:col>
      <xdr:colOff>305666</xdr:colOff>
      <xdr:row>0</xdr:row>
      <xdr:rowOff>0</xdr:rowOff>
    </xdr:from>
    <xdr:to>
      <xdr:col>26</xdr:col>
      <xdr:colOff>57053</xdr:colOff>
      <xdr:row>1</xdr:row>
      <xdr:rowOff>6350</xdr:rowOff>
    </xdr:to>
    <xdr:pic>
      <xdr:nvPicPr>
        <xdr:cNvPr id="3" name="Picture 2">
          <a:extLst>
            <a:ext uri="{FF2B5EF4-FFF2-40B4-BE49-F238E27FC236}">
              <a16:creationId xmlns:a16="http://schemas.microsoft.com/office/drawing/2014/main" id="{ADDC6AB8-3A72-4867-A60D-D3FAA4578A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6142197" y="0"/>
          <a:ext cx="1535737" cy="631825"/>
        </a:xfrm>
        <a:prstGeom prst="rect">
          <a:avLst/>
        </a:prstGeom>
      </xdr:spPr>
    </xdr:pic>
    <xdr:clientData/>
  </xdr:twoCellAnchor>
  <xdr:twoCellAnchor editAs="oneCell">
    <xdr:from>
      <xdr:col>38</xdr:col>
      <xdr:colOff>290946</xdr:colOff>
      <xdr:row>0</xdr:row>
      <xdr:rowOff>25400</xdr:rowOff>
    </xdr:from>
    <xdr:to>
      <xdr:col>38</xdr:col>
      <xdr:colOff>1780020</xdr:colOff>
      <xdr:row>0</xdr:row>
      <xdr:rowOff>607396</xdr:rowOff>
    </xdr:to>
    <xdr:pic>
      <xdr:nvPicPr>
        <xdr:cNvPr id="4" name="Picture 3">
          <a:extLst>
            <a:ext uri="{FF2B5EF4-FFF2-40B4-BE49-F238E27FC236}">
              <a16:creationId xmlns:a16="http://schemas.microsoft.com/office/drawing/2014/main" id="{34631163-2A55-4175-8692-FB47973188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5948330" y="25400"/>
          <a:ext cx="1482724" cy="581996"/>
        </a:xfrm>
        <a:prstGeom prst="rect">
          <a:avLst/>
        </a:prstGeom>
      </xdr:spPr>
    </xdr:pic>
    <xdr:clientData/>
  </xdr:twoCellAnchor>
  <xdr:twoCellAnchor editAs="oneCell">
    <xdr:from>
      <xdr:col>52</xdr:col>
      <xdr:colOff>269875</xdr:colOff>
      <xdr:row>0</xdr:row>
      <xdr:rowOff>0</xdr:rowOff>
    </xdr:from>
    <xdr:to>
      <xdr:col>52</xdr:col>
      <xdr:colOff>1673225</xdr:colOff>
      <xdr:row>0</xdr:row>
      <xdr:rowOff>572471</xdr:rowOff>
    </xdr:to>
    <xdr:pic>
      <xdr:nvPicPr>
        <xdr:cNvPr id="5" name="Picture 4">
          <a:extLst>
            <a:ext uri="{FF2B5EF4-FFF2-40B4-BE49-F238E27FC236}">
              <a16:creationId xmlns:a16="http://schemas.microsoft.com/office/drawing/2014/main" id="{2DA28550-0159-47A9-9EF1-C99AD38573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5336325" y="0"/>
          <a:ext cx="1397000" cy="5724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311150</xdr:colOff>
      <xdr:row>0</xdr:row>
      <xdr:rowOff>0</xdr:rowOff>
    </xdr:from>
    <xdr:to>
      <xdr:col>10</xdr:col>
      <xdr:colOff>83030</xdr:colOff>
      <xdr:row>1</xdr:row>
      <xdr:rowOff>0</xdr:rowOff>
    </xdr:to>
    <xdr:pic>
      <xdr:nvPicPr>
        <xdr:cNvPr id="2" name="Picture 1">
          <a:extLst>
            <a:ext uri="{FF2B5EF4-FFF2-40B4-BE49-F238E27FC236}">
              <a16:creationId xmlns:a16="http://schemas.microsoft.com/office/drawing/2014/main" id="{B27E45F4-2258-4C77-9EBE-0424C0AFE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486876" y="0"/>
          <a:ext cx="1519574" cy="635000"/>
        </a:xfrm>
        <a:prstGeom prst="rect">
          <a:avLst/>
        </a:prstGeom>
      </xdr:spPr>
    </xdr:pic>
    <xdr:clientData/>
  </xdr:twoCellAnchor>
  <xdr:twoCellAnchor editAs="oneCell">
    <xdr:from>
      <xdr:col>18</xdr:col>
      <xdr:colOff>276513</xdr:colOff>
      <xdr:row>0</xdr:row>
      <xdr:rowOff>62387</xdr:rowOff>
    </xdr:from>
    <xdr:to>
      <xdr:col>20</xdr:col>
      <xdr:colOff>86494</xdr:colOff>
      <xdr:row>1</xdr:row>
      <xdr:rowOff>54676</xdr:rowOff>
    </xdr:to>
    <xdr:pic>
      <xdr:nvPicPr>
        <xdr:cNvPr id="3" name="Picture 2">
          <a:extLst>
            <a:ext uri="{FF2B5EF4-FFF2-40B4-BE49-F238E27FC236}">
              <a16:creationId xmlns:a16="http://schemas.microsoft.com/office/drawing/2014/main" id="{C81B59B4-C873-418C-BF76-9279593D30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2403590" y="62387"/>
          <a:ext cx="1512647" cy="633062"/>
        </a:xfrm>
        <a:prstGeom prst="rect">
          <a:avLst/>
        </a:prstGeom>
      </xdr:spPr>
    </xdr:pic>
    <xdr:clientData/>
  </xdr:twoCellAnchor>
  <xdr:twoCellAnchor editAs="oneCell">
    <xdr:from>
      <xdr:col>27</xdr:col>
      <xdr:colOff>295193</xdr:colOff>
      <xdr:row>0</xdr:row>
      <xdr:rowOff>43295</xdr:rowOff>
    </xdr:from>
    <xdr:to>
      <xdr:col>29</xdr:col>
      <xdr:colOff>49729</xdr:colOff>
      <xdr:row>0</xdr:row>
      <xdr:rowOff>622116</xdr:rowOff>
    </xdr:to>
    <xdr:pic>
      <xdr:nvPicPr>
        <xdr:cNvPr id="4" name="Picture 3">
          <a:extLst>
            <a:ext uri="{FF2B5EF4-FFF2-40B4-BE49-F238E27FC236}">
              <a16:creationId xmlns:a16="http://schemas.microsoft.com/office/drawing/2014/main" id="{39166C9D-3052-425F-8F8A-96AC4FF68F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5146226" y="43295"/>
          <a:ext cx="1460377" cy="578821"/>
        </a:xfrm>
        <a:prstGeom prst="rect">
          <a:avLst/>
        </a:prstGeom>
      </xdr:spPr>
    </xdr:pic>
    <xdr:clientData/>
  </xdr:twoCellAnchor>
  <xdr:twoCellAnchor editAs="oneCell">
    <xdr:from>
      <xdr:col>37</xdr:col>
      <xdr:colOff>409864</xdr:colOff>
      <xdr:row>0</xdr:row>
      <xdr:rowOff>34636</xdr:rowOff>
    </xdr:from>
    <xdr:to>
      <xdr:col>39</xdr:col>
      <xdr:colOff>88035</xdr:colOff>
      <xdr:row>0</xdr:row>
      <xdr:rowOff>607107</xdr:rowOff>
    </xdr:to>
    <xdr:pic>
      <xdr:nvPicPr>
        <xdr:cNvPr id="5" name="Picture 4">
          <a:extLst>
            <a:ext uri="{FF2B5EF4-FFF2-40B4-BE49-F238E27FC236}">
              <a16:creationId xmlns:a16="http://schemas.microsoft.com/office/drawing/2014/main" id="{2B62F10A-C3D0-4CC2-8C01-C158FD6249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07207654" y="34636"/>
          <a:ext cx="1387187" cy="5724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730250</xdr:colOff>
      <xdr:row>0</xdr:row>
      <xdr:rowOff>0</xdr:rowOff>
    </xdr:from>
    <xdr:to>
      <xdr:col>9</xdr:col>
      <xdr:colOff>519449</xdr:colOff>
      <xdr:row>1</xdr:row>
      <xdr:rowOff>0</xdr:rowOff>
    </xdr:to>
    <xdr:pic>
      <xdr:nvPicPr>
        <xdr:cNvPr id="2" name="Picture 1">
          <a:extLst>
            <a:ext uri="{FF2B5EF4-FFF2-40B4-BE49-F238E27FC236}">
              <a16:creationId xmlns:a16="http://schemas.microsoft.com/office/drawing/2014/main" id="{9F37F57F-6BF9-4266-A43D-FE4A14694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25051" y="0"/>
          <a:ext cx="1541799" cy="635000"/>
        </a:xfrm>
        <a:prstGeom prst="rect">
          <a:avLst/>
        </a:prstGeom>
      </xdr:spPr>
    </xdr:pic>
    <xdr:clientData/>
  </xdr:twoCellAnchor>
  <xdr:twoCellAnchor editAs="oneCell">
    <xdr:from>
      <xdr:col>16</xdr:col>
      <xdr:colOff>423182</xdr:colOff>
      <xdr:row>0</xdr:row>
      <xdr:rowOff>0</xdr:rowOff>
    </xdr:from>
    <xdr:to>
      <xdr:col>19</xdr:col>
      <xdr:colOff>104432</xdr:colOff>
      <xdr:row>1</xdr:row>
      <xdr:rowOff>3175</xdr:rowOff>
    </xdr:to>
    <xdr:pic>
      <xdr:nvPicPr>
        <xdr:cNvPr id="3" name="Picture 2">
          <a:extLst>
            <a:ext uri="{FF2B5EF4-FFF2-40B4-BE49-F238E27FC236}">
              <a16:creationId xmlns:a16="http://schemas.microsoft.com/office/drawing/2014/main" id="{C1E49C0A-AFF8-4B9C-A5E2-B33DD39342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9304754" y="0"/>
          <a:ext cx="1524564" cy="638175"/>
        </a:xfrm>
        <a:prstGeom prst="rect">
          <a:avLst/>
        </a:prstGeom>
      </xdr:spPr>
    </xdr:pic>
    <xdr:clientData/>
  </xdr:twoCellAnchor>
  <xdr:twoCellAnchor editAs="oneCell">
    <xdr:from>
      <xdr:col>25</xdr:col>
      <xdr:colOff>342900</xdr:colOff>
      <xdr:row>0</xdr:row>
      <xdr:rowOff>0</xdr:rowOff>
    </xdr:from>
    <xdr:to>
      <xdr:col>27</xdr:col>
      <xdr:colOff>581024</xdr:colOff>
      <xdr:row>0</xdr:row>
      <xdr:rowOff>581996</xdr:rowOff>
    </xdr:to>
    <xdr:pic>
      <xdr:nvPicPr>
        <xdr:cNvPr id="4" name="Picture 3">
          <a:extLst>
            <a:ext uri="{FF2B5EF4-FFF2-40B4-BE49-F238E27FC236}">
              <a16:creationId xmlns:a16="http://schemas.microsoft.com/office/drawing/2014/main" id="{7C6505F1-92C6-4557-BC95-EDC1B30F15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2692247" y="0"/>
          <a:ext cx="1481817" cy="578821"/>
        </a:xfrm>
        <a:prstGeom prst="rect">
          <a:avLst/>
        </a:prstGeom>
      </xdr:spPr>
    </xdr:pic>
    <xdr:clientData/>
  </xdr:twoCellAnchor>
  <xdr:twoCellAnchor editAs="oneCell">
    <xdr:from>
      <xdr:col>35</xdr:col>
      <xdr:colOff>400050</xdr:colOff>
      <xdr:row>0</xdr:row>
      <xdr:rowOff>0</xdr:rowOff>
    </xdr:from>
    <xdr:to>
      <xdr:col>38</xdr:col>
      <xdr:colOff>0</xdr:colOff>
      <xdr:row>0</xdr:row>
      <xdr:rowOff>572471</xdr:rowOff>
    </xdr:to>
    <xdr:pic>
      <xdr:nvPicPr>
        <xdr:cNvPr id="5" name="Picture 4">
          <a:extLst>
            <a:ext uri="{FF2B5EF4-FFF2-40B4-BE49-F238E27FC236}">
              <a16:creationId xmlns:a16="http://schemas.microsoft.com/office/drawing/2014/main" id="{E81EC8AC-52E8-4FD5-9F5E-530444FC8A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0746725" y="0"/>
          <a:ext cx="1387475" cy="5724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692150</xdr:colOff>
      <xdr:row>0</xdr:row>
      <xdr:rowOff>0</xdr:rowOff>
    </xdr:from>
    <xdr:to>
      <xdr:col>8</xdr:col>
      <xdr:colOff>1421748</xdr:colOff>
      <xdr:row>1</xdr:row>
      <xdr:rowOff>0</xdr:rowOff>
    </xdr:to>
    <xdr:pic>
      <xdr:nvPicPr>
        <xdr:cNvPr id="2" name="Picture 1">
          <a:extLst>
            <a:ext uri="{FF2B5EF4-FFF2-40B4-BE49-F238E27FC236}">
              <a16:creationId xmlns:a16="http://schemas.microsoft.com/office/drawing/2014/main" id="{44199CC6-A73E-4E69-AE59-DBEDF5435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44101" y="0"/>
          <a:ext cx="1529099" cy="635000"/>
        </a:xfrm>
        <a:prstGeom prst="rect">
          <a:avLst/>
        </a:prstGeom>
      </xdr:spPr>
    </xdr:pic>
    <xdr:clientData/>
  </xdr:twoCellAnchor>
  <xdr:twoCellAnchor editAs="oneCell">
    <xdr:from>
      <xdr:col>16</xdr:col>
      <xdr:colOff>536044</xdr:colOff>
      <xdr:row>0</xdr:row>
      <xdr:rowOff>0</xdr:rowOff>
    </xdr:from>
    <xdr:to>
      <xdr:col>18</xdr:col>
      <xdr:colOff>8283</xdr:colOff>
      <xdr:row>1</xdr:row>
      <xdr:rowOff>0</xdr:rowOff>
    </xdr:to>
    <xdr:pic>
      <xdr:nvPicPr>
        <xdr:cNvPr id="3" name="Picture 2">
          <a:extLst>
            <a:ext uri="{FF2B5EF4-FFF2-40B4-BE49-F238E27FC236}">
              <a16:creationId xmlns:a16="http://schemas.microsoft.com/office/drawing/2014/main" id="{8B053E99-AF00-4D8F-B3D8-C5DD740E0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2999768" y="0"/>
          <a:ext cx="1524188" cy="637995"/>
        </a:xfrm>
        <a:prstGeom prst="rect">
          <a:avLst/>
        </a:prstGeom>
      </xdr:spPr>
    </xdr:pic>
    <xdr:clientData/>
  </xdr:twoCellAnchor>
  <xdr:twoCellAnchor editAs="oneCell">
    <xdr:from>
      <xdr:col>25</xdr:col>
      <xdr:colOff>360588</xdr:colOff>
      <xdr:row>0</xdr:row>
      <xdr:rowOff>0</xdr:rowOff>
    </xdr:from>
    <xdr:to>
      <xdr:col>26</xdr:col>
      <xdr:colOff>1211250</xdr:colOff>
      <xdr:row>0</xdr:row>
      <xdr:rowOff>578821</xdr:rowOff>
    </xdr:to>
    <xdr:pic>
      <xdr:nvPicPr>
        <xdr:cNvPr id="5" name="Picture 4">
          <a:extLst>
            <a:ext uri="{FF2B5EF4-FFF2-40B4-BE49-F238E27FC236}">
              <a16:creationId xmlns:a16="http://schemas.microsoft.com/office/drawing/2014/main" id="{CAD1DEDE-5EDA-4277-84C3-BD5468013F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460160" y="0"/>
          <a:ext cx="1460502" cy="578821"/>
        </a:xfrm>
        <a:prstGeom prst="rect">
          <a:avLst/>
        </a:prstGeom>
      </xdr:spPr>
    </xdr:pic>
    <xdr:clientData/>
  </xdr:twoCellAnchor>
  <xdr:twoCellAnchor editAs="oneCell">
    <xdr:from>
      <xdr:col>34</xdr:col>
      <xdr:colOff>342900</xdr:colOff>
      <xdr:row>0</xdr:row>
      <xdr:rowOff>0</xdr:rowOff>
    </xdr:from>
    <xdr:to>
      <xdr:col>35</xdr:col>
      <xdr:colOff>1171336</xdr:colOff>
      <xdr:row>0</xdr:row>
      <xdr:rowOff>572471</xdr:rowOff>
    </xdr:to>
    <xdr:pic>
      <xdr:nvPicPr>
        <xdr:cNvPr id="7" name="Picture 6">
          <a:extLst>
            <a:ext uri="{FF2B5EF4-FFF2-40B4-BE49-F238E27FC236}">
              <a16:creationId xmlns:a16="http://schemas.microsoft.com/office/drawing/2014/main" id="{3D69075A-0316-4CAB-A9D8-D4B896580D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981799" y="0"/>
          <a:ext cx="1384301" cy="5724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800100</xdr:colOff>
      <xdr:row>0</xdr:row>
      <xdr:rowOff>0</xdr:rowOff>
    </xdr:from>
    <xdr:to>
      <xdr:col>9</xdr:col>
      <xdr:colOff>84360</xdr:colOff>
      <xdr:row>1</xdr:row>
      <xdr:rowOff>0</xdr:rowOff>
    </xdr:to>
    <xdr:pic>
      <xdr:nvPicPr>
        <xdr:cNvPr id="2" name="Picture 1">
          <a:extLst>
            <a:ext uri="{FF2B5EF4-FFF2-40B4-BE49-F238E27FC236}">
              <a16:creationId xmlns:a16="http://schemas.microsoft.com/office/drawing/2014/main" id="{5B1E4C68-3B23-40BF-B8CD-155161189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93301" y="0"/>
          <a:ext cx="1522749" cy="635000"/>
        </a:xfrm>
        <a:prstGeom prst="rect">
          <a:avLst/>
        </a:prstGeom>
      </xdr:spPr>
    </xdr:pic>
    <xdr:clientData/>
  </xdr:twoCellAnchor>
  <xdr:twoCellAnchor editAs="oneCell">
    <xdr:from>
      <xdr:col>17</xdr:col>
      <xdr:colOff>14855</xdr:colOff>
      <xdr:row>0</xdr:row>
      <xdr:rowOff>0</xdr:rowOff>
    </xdr:from>
    <xdr:to>
      <xdr:col>18</xdr:col>
      <xdr:colOff>106131</xdr:colOff>
      <xdr:row>1</xdr:row>
      <xdr:rowOff>0</xdr:rowOff>
    </xdr:to>
    <xdr:pic>
      <xdr:nvPicPr>
        <xdr:cNvPr id="3" name="Picture 2">
          <a:extLst>
            <a:ext uri="{FF2B5EF4-FFF2-40B4-BE49-F238E27FC236}">
              <a16:creationId xmlns:a16="http://schemas.microsoft.com/office/drawing/2014/main" id="{2B2B6B20-FF83-48A4-B568-36A82D558B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4639549" y="0"/>
          <a:ext cx="1522181" cy="637835"/>
        </a:xfrm>
        <a:prstGeom prst="rect">
          <a:avLst/>
        </a:prstGeom>
      </xdr:spPr>
    </xdr:pic>
    <xdr:clientData/>
  </xdr:twoCellAnchor>
  <xdr:twoCellAnchor editAs="oneCell">
    <xdr:from>
      <xdr:col>26</xdr:col>
      <xdr:colOff>58624</xdr:colOff>
      <xdr:row>0</xdr:row>
      <xdr:rowOff>0</xdr:rowOff>
    </xdr:from>
    <xdr:to>
      <xdr:col>27</xdr:col>
      <xdr:colOff>103981</xdr:colOff>
      <xdr:row>0</xdr:row>
      <xdr:rowOff>581996</xdr:rowOff>
    </xdr:to>
    <xdr:pic>
      <xdr:nvPicPr>
        <xdr:cNvPr id="4" name="Picture 3">
          <a:extLst>
            <a:ext uri="{FF2B5EF4-FFF2-40B4-BE49-F238E27FC236}">
              <a16:creationId xmlns:a16="http://schemas.microsoft.com/office/drawing/2014/main" id="{7164915A-D1F9-4208-8C90-A77D2C15D4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5640801" y="0"/>
          <a:ext cx="1479437" cy="5788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9</xdr:col>
      <xdr:colOff>122574</xdr:colOff>
      <xdr:row>1</xdr:row>
      <xdr:rowOff>0</xdr:rowOff>
    </xdr:to>
    <xdr:pic>
      <xdr:nvPicPr>
        <xdr:cNvPr id="2" name="Picture 1">
          <a:extLst>
            <a:ext uri="{FF2B5EF4-FFF2-40B4-BE49-F238E27FC236}">
              <a16:creationId xmlns:a16="http://schemas.microsoft.com/office/drawing/2014/main" id="{64BB7531-588A-4577-A6C8-2EC6BDC45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71076" y="0"/>
          <a:ext cx="1525924" cy="635000"/>
        </a:xfrm>
        <a:prstGeom prst="rect">
          <a:avLst/>
        </a:prstGeom>
      </xdr:spPr>
    </xdr:pic>
    <xdr:clientData/>
  </xdr:twoCellAnchor>
  <xdr:twoCellAnchor editAs="oneCell">
    <xdr:from>
      <xdr:col>16</xdr:col>
      <xdr:colOff>152854</xdr:colOff>
      <xdr:row>0</xdr:row>
      <xdr:rowOff>0</xdr:rowOff>
    </xdr:from>
    <xdr:to>
      <xdr:col>17</xdr:col>
      <xdr:colOff>1050128</xdr:colOff>
      <xdr:row>1</xdr:row>
      <xdr:rowOff>9525</xdr:rowOff>
    </xdr:to>
    <xdr:pic>
      <xdr:nvPicPr>
        <xdr:cNvPr id="3" name="Picture 2">
          <a:extLst>
            <a:ext uri="{FF2B5EF4-FFF2-40B4-BE49-F238E27FC236}">
              <a16:creationId xmlns:a16="http://schemas.microsoft.com/office/drawing/2014/main" id="{6C87B1D6-54DF-4E3E-9677-7DB4C8FED5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4882622" y="0"/>
          <a:ext cx="1500524" cy="631825"/>
        </a:xfrm>
        <a:prstGeom prst="rect">
          <a:avLst/>
        </a:prstGeom>
      </xdr:spPr>
    </xdr:pic>
    <xdr:clientData/>
  </xdr:twoCellAnchor>
  <xdr:twoCellAnchor editAs="oneCell">
    <xdr:from>
      <xdr:col>25</xdr:col>
      <xdr:colOff>250371</xdr:colOff>
      <xdr:row>0</xdr:row>
      <xdr:rowOff>31750</xdr:rowOff>
    </xdr:from>
    <xdr:to>
      <xdr:col>26</xdr:col>
      <xdr:colOff>1056821</xdr:colOff>
      <xdr:row>0</xdr:row>
      <xdr:rowOff>620096</xdr:rowOff>
    </xdr:to>
    <xdr:pic>
      <xdr:nvPicPr>
        <xdr:cNvPr id="4" name="Picture 3">
          <a:extLst>
            <a:ext uri="{FF2B5EF4-FFF2-40B4-BE49-F238E27FC236}">
              <a16:creationId xmlns:a16="http://schemas.microsoft.com/office/drawing/2014/main" id="{E9A84B7B-C340-4E8C-A8D8-8058A7CDA0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376704" y="31750"/>
          <a:ext cx="1463675" cy="581996"/>
        </a:xfrm>
        <a:prstGeom prst="rect">
          <a:avLst/>
        </a:prstGeom>
      </xdr:spPr>
    </xdr:pic>
    <xdr:clientData/>
  </xdr:twoCellAnchor>
  <xdr:twoCellAnchor editAs="oneCell">
    <xdr:from>
      <xdr:col>34</xdr:col>
      <xdr:colOff>403225</xdr:colOff>
      <xdr:row>0</xdr:row>
      <xdr:rowOff>0</xdr:rowOff>
    </xdr:from>
    <xdr:to>
      <xdr:col>36</xdr:col>
      <xdr:colOff>73025</xdr:colOff>
      <xdr:row>0</xdr:row>
      <xdr:rowOff>581996</xdr:rowOff>
    </xdr:to>
    <xdr:pic>
      <xdr:nvPicPr>
        <xdr:cNvPr id="5" name="Picture 4">
          <a:extLst>
            <a:ext uri="{FF2B5EF4-FFF2-40B4-BE49-F238E27FC236}">
              <a16:creationId xmlns:a16="http://schemas.microsoft.com/office/drawing/2014/main" id="{31D8B352-10F6-4FD3-B2D3-E5584CDF20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1857975" y="0"/>
          <a:ext cx="1384300" cy="575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6</xdr:col>
      <xdr:colOff>378804</xdr:colOff>
      <xdr:row>0</xdr:row>
      <xdr:rowOff>602154</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840371" y="0"/>
          <a:ext cx="1464654" cy="602154"/>
        </a:xfrm>
        <a:prstGeom prst="rect">
          <a:avLst/>
        </a:prstGeom>
      </xdr:spPr>
    </xdr:pic>
    <xdr:clientData/>
  </xdr:twoCellAnchor>
  <xdr:twoCellAnchor editAs="oneCell">
    <xdr:from>
      <xdr:col>5</xdr:col>
      <xdr:colOff>0</xdr:colOff>
      <xdr:row>21</xdr:row>
      <xdr:rowOff>0</xdr:rowOff>
    </xdr:from>
    <xdr:to>
      <xdr:col>5</xdr:col>
      <xdr:colOff>152400</xdr:colOff>
      <xdr:row>21</xdr:row>
      <xdr:rowOff>152400</xdr:rowOff>
    </xdr:to>
    <xdr:sp macro="" textlink="">
      <xdr:nvSpPr>
        <xdr:cNvPr id="11" name="dimg_19" descr="Community Verified icon">
          <a:extLst>
            <a:ext uri="{FF2B5EF4-FFF2-40B4-BE49-F238E27FC236}">
              <a16:creationId xmlns:a16="http://schemas.microsoft.com/office/drawing/2014/main" id="{FC24C36A-FB87-4BD8-B956-2BF1D343D11E}"/>
            </a:ext>
          </a:extLst>
        </xdr:cNvPr>
        <xdr:cNvSpPr>
          <a:spLocks noChangeAspect="1" noChangeArrowheads="1"/>
        </xdr:cNvSpPr>
      </xdr:nvSpPr>
      <xdr:spPr bwMode="auto">
        <a:xfrm>
          <a:off x="10504976450" y="8750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xdr:row>
      <xdr:rowOff>0</xdr:rowOff>
    </xdr:from>
    <xdr:to>
      <xdr:col>5</xdr:col>
      <xdr:colOff>152400</xdr:colOff>
      <xdr:row>22</xdr:row>
      <xdr:rowOff>152400</xdr:rowOff>
    </xdr:to>
    <xdr:sp macro="" textlink="">
      <xdr:nvSpPr>
        <xdr:cNvPr id="12" name="dimg_19" descr="Community Verified icon">
          <a:extLst>
            <a:ext uri="{FF2B5EF4-FFF2-40B4-BE49-F238E27FC236}">
              <a16:creationId xmlns:a16="http://schemas.microsoft.com/office/drawing/2014/main" id="{C90ABDCA-6565-49E0-8C5D-235799042F7E}"/>
            </a:ext>
          </a:extLst>
        </xdr:cNvPr>
        <xdr:cNvSpPr>
          <a:spLocks noChangeAspect="1" noChangeArrowheads="1"/>
        </xdr:cNvSpPr>
      </xdr:nvSpPr>
      <xdr:spPr bwMode="auto">
        <a:xfrm>
          <a:off x="10504976450" y="962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5</xdr:col>
      <xdr:colOff>152400</xdr:colOff>
      <xdr:row>23</xdr:row>
      <xdr:rowOff>152400</xdr:rowOff>
    </xdr:to>
    <xdr:sp macro="" textlink="">
      <xdr:nvSpPr>
        <xdr:cNvPr id="13" name="dimg_19" descr="Community Verified icon">
          <a:extLst>
            <a:ext uri="{FF2B5EF4-FFF2-40B4-BE49-F238E27FC236}">
              <a16:creationId xmlns:a16="http://schemas.microsoft.com/office/drawing/2014/main" id="{AC9B709B-8938-4791-B750-6498FB2844C1}"/>
            </a:ext>
          </a:extLst>
        </xdr:cNvPr>
        <xdr:cNvSpPr>
          <a:spLocks noChangeAspect="1" noChangeArrowheads="1"/>
        </xdr:cNvSpPr>
      </xdr:nvSpPr>
      <xdr:spPr bwMode="auto">
        <a:xfrm>
          <a:off x="10504976450" y="100647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24</xdr:row>
      <xdr:rowOff>0</xdr:rowOff>
    </xdr:from>
    <xdr:to>
      <xdr:col>5</xdr:col>
      <xdr:colOff>152400</xdr:colOff>
      <xdr:row>24</xdr:row>
      <xdr:rowOff>152400</xdr:rowOff>
    </xdr:to>
    <xdr:sp macro="" textlink="">
      <xdr:nvSpPr>
        <xdr:cNvPr id="14" name="dimg_19" descr="Community Verified icon">
          <a:extLst>
            <a:ext uri="{FF2B5EF4-FFF2-40B4-BE49-F238E27FC236}">
              <a16:creationId xmlns:a16="http://schemas.microsoft.com/office/drawing/2014/main" id="{BA50A11D-D87B-41D4-B5A1-3EC3EC35850C}"/>
            </a:ext>
          </a:extLst>
        </xdr:cNvPr>
        <xdr:cNvSpPr>
          <a:spLocks noChangeAspect="1" noChangeArrowheads="1"/>
        </xdr:cNvSpPr>
      </xdr:nvSpPr>
      <xdr:spPr bwMode="auto">
        <a:xfrm>
          <a:off x="10504976450" y="10502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21</xdr:row>
      <xdr:rowOff>0</xdr:rowOff>
    </xdr:from>
    <xdr:to>
      <xdr:col>4</xdr:col>
      <xdr:colOff>152400</xdr:colOff>
      <xdr:row>21</xdr:row>
      <xdr:rowOff>152400</xdr:rowOff>
    </xdr:to>
    <xdr:sp macro="" textlink="">
      <xdr:nvSpPr>
        <xdr:cNvPr id="15" name="dimg_19" descr="Community Verified icon">
          <a:extLst>
            <a:ext uri="{FF2B5EF4-FFF2-40B4-BE49-F238E27FC236}">
              <a16:creationId xmlns:a16="http://schemas.microsoft.com/office/drawing/2014/main" id="{803D95BB-9877-446C-9EB0-946C037E046E}"/>
            </a:ext>
          </a:extLst>
        </xdr:cNvPr>
        <xdr:cNvSpPr>
          <a:spLocks noChangeAspect="1" noChangeArrowheads="1"/>
        </xdr:cNvSpPr>
      </xdr:nvSpPr>
      <xdr:spPr bwMode="auto">
        <a:xfrm>
          <a:off x="10507713300" y="8750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22</xdr:row>
      <xdr:rowOff>0</xdr:rowOff>
    </xdr:from>
    <xdr:to>
      <xdr:col>4</xdr:col>
      <xdr:colOff>152400</xdr:colOff>
      <xdr:row>22</xdr:row>
      <xdr:rowOff>152400</xdr:rowOff>
    </xdr:to>
    <xdr:sp macro="" textlink="">
      <xdr:nvSpPr>
        <xdr:cNvPr id="16" name="dimg_19" descr="Community Verified icon">
          <a:extLst>
            <a:ext uri="{FF2B5EF4-FFF2-40B4-BE49-F238E27FC236}">
              <a16:creationId xmlns:a16="http://schemas.microsoft.com/office/drawing/2014/main" id="{C61A648D-9287-45D0-B013-F1226820EF48}"/>
            </a:ext>
          </a:extLst>
        </xdr:cNvPr>
        <xdr:cNvSpPr>
          <a:spLocks noChangeAspect="1" noChangeArrowheads="1"/>
        </xdr:cNvSpPr>
      </xdr:nvSpPr>
      <xdr:spPr bwMode="auto">
        <a:xfrm>
          <a:off x="10507713300" y="962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4</xdr:col>
      <xdr:colOff>152400</xdr:colOff>
      <xdr:row>23</xdr:row>
      <xdr:rowOff>152400</xdr:rowOff>
    </xdr:to>
    <xdr:sp macro="" textlink="">
      <xdr:nvSpPr>
        <xdr:cNvPr id="17" name="dimg_19" descr="Community Verified icon">
          <a:extLst>
            <a:ext uri="{FF2B5EF4-FFF2-40B4-BE49-F238E27FC236}">
              <a16:creationId xmlns:a16="http://schemas.microsoft.com/office/drawing/2014/main" id="{34656E01-DCAB-426F-956F-FEBB4405D220}"/>
            </a:ext>
          </a:extLst>
        </xdr:cNvPr>
        <xdr:cNvSpPr>
          <a:spLocks noChangeAspect="1" noChangeArrowheads="1"/>
        </xdr:cNvSpPr>
      </xdr:nvSpPr>
      <xdr:spPr bwMode="auto">
        <a:xfrm>
          <a:off x="10507713300" y="100647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152400</xdr:colOff>
      <xdr:row>24</xdr:row>
      <xdr:rowOff>152400</xdr:rowOff>
    </xdr:to>
    <xdr:sp macro="" textlink="">
      <xdr:nvSpPr>
        <xdr:cNvPr id="18" name="dimg_19" descr="Community Verified icon">
          <a:extLst>
            <a:ext uri="{FF2B5EF4-FFF2-40B4-BE49-F238E27FC236}">
              <a16:creationId xmlns:a16="http://schemas.microsoft.com/office/drawing/2014/main" id="{8E90FA0C-2AC8-4738-83B9-460D085824B8}"/>
            </a:ext>
          </a:extLst>
        </xdr:cNvPr>
        <xdr:cNvSpPr>
          <a:spLocks noChangeAspect="1" noChangeArrowheads="1"/>
        </xdr:cNvSpPr>
      </xdr:nvSpPr>
      <xdr:spPr bwMode="auto">
        <a:xfrm>
          <a:off x="10507713300" y="10502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0</xdr:rowOff>
    </xdr:from>
    <xdr:to>
      <xdr:col>5</xdr:col>
      <xdr:colOff>152400</xdr:colOff>
      <xdr:row>29</xdr:row>
      <xdr:rowOff>152400</xdr:rowOff>
    </xdr:to>
    <xdr:sp macro="" textlink="">
      <xdr:nvSpPr>
        <xdr:cNvPr id="19" name="dimg_19" descr="Community Verified icon">
          <a:extLst>
            <a:ext uri="{FF2B5EF4-FFF2-40B4-BE49-F238E27FC236}">
              <a16:creationId xmlns:a16="http://schemas.microsoft.com/office/drawing/2014/main" id="{1557322C-6BCA-4E0E-A735-D171D89AF2C3}"/>
            </a:ext>
          </a:extLst>
        </xdr:cNvPr>
        <xdr:cNvSpPr>
          <a:spLocks noChangeAspect="1" noChangeArrowheads="1"/>
        </xdr:cNvSpPr>
      </xdr:nvSpPr>
      <xdr:spPr bwMode="auto">
        <a:xfrm>
          <a:off x="10505173300" y="915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0</xdr:rowOff>
    </xdr:from>
    <xdr:to>
      <xdr:col>5</xdr:col>
      <xdr:colOff>152400</xdr:colOff>
      <xdr:row>30</xdr:row>
      <xdr:rowOff>152400</xdr:rowOff>
    </xdr:to>
    <xdr:sp macro="" textlink="">
      <xdr:nvSpPr>
        <xdr:cNvPr id="20" name="dimg_19" descr="Community Verified icon">
          <a:extLst>
            <a:ext uri="{FF2B5EF4-FFF2-40B4-BE49-F238E27FC236}">
              <a16:creationId xmlns:a16="http://schemas.microsoft.com/office/drawing/2014/main" id="{5C1819B4-5197-4805-9525-982223F68951}"/>
            </a:ext>
          </a:extLst>
        </xdr:cNvPr>
        <xdr:cNvSpPr>
          <a:spLocks noChangeAspect="1" noChangeArrowheads="1"/>
        </xdr:cNvSpPr>
      </xdr:nvSpPr>
      <xdr:spPr bwMode="auto">
        <a:xfrm>
          <a:off x="10505173300" y="10223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31</xdr:row>
      <xdr:rowOff>0</xdr:rowOff>
    </xdr:from>
    <xdr:to>
      <xdr:col>5</xdr:col>
      <xdr:colOff>152400</xdr:colOff>
      <xdr:row>31</xdr:row>
      <xdr:rowOff>152400</xdr:rowOff>
    </xdr:to>
    <xdr:sp macro="" textlink="">
      <xdr:nvSpPr>
        <xdr:cNvPr id="21" name="dimg_19" descr="Community Verified icon">
          <a:extLst>
            <a:ext uri="{FF2B5EF4-FFF2-40B4-BE49-F238E27FC236}">
              <a16:creationId xmlns:a16="http://schemas.microsoft.com/office/drawing/2014/main" id="{B648EFCE-89B8-4467-ABDF-6EAE0CA4A9CE}"/>
            </a:ext>
          </a:extLst>
        </xdr:cNvPr>
        <xdr:cNvSpPr>
          <a:spLocks noChangeAspect="1" noChangeArrowheads="1"/>
        </xdr:cNvSpPr>
      </xdr:nvSpPr>
      <xdr:spPr bwMode="auto">
        <a:xfrm>
          <a:off x="10505173300" y="1092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22" name="dimg_19" descr="Community Verified icon">
          <a:extLst>
            <a:ext uri="{FF2B5EF4-FFF2-40B4-BE49-F238E27FC236}">
              <a16:creationId xmlns:a16="http://schemas.microsoft.com/office/drawing/2014/main" id="{49726694-92A0-4CBB-B621-DF2682750FBC}"/>
            </a:ext>
          </a:extLst>
        </xdr:cNvPr>
        <xdr:cNvSpPr>
          <a:spLocks noChangeAspect="1" noChangeArrowheads="1"/>
        </xdr:cNvSpPr>
      </xdr:nvSpPr>
      <xdr:spPr bwMode="auto">
        <a:xfrm>
          <a:off x="10505173300" y="1162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152400</xdr:colOff>
      <xdr:row>29</xdr:row>
      <xdr:rowOff>152400</xdr:rowOff>
    </xdr:to>
    <xdr:sp macro="" textlink="">
      <xdr:nvSpPr>
        <xdr:cNvPr id="23" name="dimg_19" descr="Community Verified icon">
          <a:extLst>
            <a:ext uri="{FF2B5EF4-FFF2-40B4-BE49-F238E27FC236}">
              <a16:creationId xmlns:a16="http://schemas.microsoft.com/office/drawing/2014/main" id="{45894BB2-3DDF-47A5-A28A-612B9EB69A84}"/>
            </a:ext>
          </a:extLst>
        </xdr:cNvPr>
        <xdr:cNvSpPr>
          <a:spLocks noChangeAspect="1" noChangeArrowheads="1"/>
        </xdr:cNvSpPr>
      </xdr:nvSpPr>
      <xdr:spPr bwMode="auto">
        <a:xfrm>
          <a:off x="10507954600" y="915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0</xdr:rowOff>
    </xdr:from>
    <xdr:to>
      <xdr:col>4</xdr:col>
      <xdr:colOff>152400</xdr:colOff>
      <xdr:row>30</xdr:row>
      <xdr:rowOff>152400</xdr:rowOff>
    </xdr:to>
    <xdr:sp macro="" textlink="">
      <xdr:nvSpPr>
        <xdr:cNvPr id="24" name="dimg_19" descr="Community Verified icon">
          <a:extLst>
            <a:ext uri="{FF2B5EF4-FFF2-40B4-BE49-F238E27FC236}">
              <a16:creationId xmlns:a16="http://schemas.microsoft.com/office/drawing/2014/main" id="{292076BA-9618-4DC1-8CC1-5552C369161F}"/>
            </a:ext>
          </a:extLst>
        </xdr:cNvPr>
        <xdr:cNvSpPr>
          <a:spLocks noChangeAspect="1" noChangeArrowheads="1"/>
        </xdr:cNvSpPr>
      </xdr:nvSpPr>
      <xdr:spPr bwMode="auto">
        <a:xfrm>
          <a:off x="10507954600" y="10223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31</xdr:row>
      <xdr:rowOff>0</xdr:rowOff>
    </xdr:from>
    <xdr:to>
      <xdr:col>4</xdr:col>
      <xdr:colOff>152400</xdr:colOff>
      <xdr:row>31</xdr:row>
      <xdr:rowOff>152400</xdr:rowOff>
    </xdr:to>
    <xdr:sp macro="" textlink="">
      <xdr:nvSpPr>
        <xdr:cNvPr id="25" name="dimg_19" descr="Community Verified icon">
          <a:extLst>
            <a:ext uri="{FF2B5EF4-FFF2-40B4-BE49-F238E27FC236}">
              <a16:creationId xmlns:a16="http://schemas.microsoft.com/office/drawing/2014/main" id="{C3AF8F47-779E-4D2E-B1F2-604C22EE2916}"/>
            </a:ext>
          </a:extLst>
        </xdr:cNvPr>
        <xdr:cNvSpPr>
          <a:spLocks noChangeAspect="1" noChangeArrowheads="1"/>
        </xdr:cNvSpPr>
      </xdr:nvSpPr>
      <xdr:spPr bwMode="auto">
        <a:xfrm>
          <a:off x="10507954600" y="1092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32</xdr:row>
      <xdr:rowOff>0</xdr:rowOff>
    </xdr:from>
    <xdr:to>
      <xdr:col>4</xdr:col>
      <xdr:colOff>152400</xdr:colOff>
      <xdr:row>32</xdr:row>
      <xdr:rowOff>152400</xdr:rowOff>
    </xdr:to>
    <xdr:sp macro="" textlink="">
      <xdr:nvSpPr>
        <xdr:cNvPr id="26" name="dimg_19" descr="Community Verified icon">
          <a:extLst>
            <a:ext uri="{FF2B5EF4-FFF2-40B4-BE49-F238E27FC236}">
              <a16:creationId xmlns:a16="http://schemas.microsoft.com/office/drawing/2014/main" id="{0B11DE4C-C9D1-46DC-9D7E-772147F26F6E}"/>
            </a:ext>
          </a:extLst>
        </xdr:cNvPr>
        <xdr:cNvSpPr>
          <a:spLocks noChangeAspect="1" noChangeArrowheads="1"/>
        </xdr:cNvSpPr>
      </xdr:nvSpPr>
      <xdr:spPr bwMode="auto">
        <a:xfrm>
          <a:off x="10507954600" y="1162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469900</xdr:colOff>
      <xdr:row>0</xdr:row>
      <xdr:rowOff>0</xdr:rowOff>
    </xdr:from>
    <xdr:to>
      <xdr:col>9</xdr:col>
      <xdr:colOff>83475</xdr:colOff>
      <xdr:row>0</xdr:row>
      <xdr:rowOff>622011</xdr:rowOff>
    </xdr:to>
    <xdr:pic>
      <xdr:nvPicPr>
        <xdr:cNvPr id="2" name="Picture 1">
          <a:extLst>
            <a:ext uri="{FF2B5EF4-FFF2-40B4-BE49-F238E27FC236}">
              <a16:creationId xmlns:a16="http://schemas.microsoft.com/office/drawing/2014/main" id="{23E163B9-BB38-43B5-AC86-5347306C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04846" y="0"/>
          <a:ext cx="1517554" cy="618836"/>
        </a:xfrm>
        <a:prstGeom prst="rect">
          <a:avLst/>
        </a:prstGeom>
      </xdr:spPr>
    </xdr:pic>
    <xdr:clientData/>
  </xdr:twoCellAnchor>
  <xdr:twoCellAnchor editAs="oneCell">
    <xdr:from>
      <xdr:col>16</xdr:col>
      <xdr:colOff>292099</xdr:colOff>
      <xdr:row>0</xdr:row>
      <xdr:rowOff>0</xdr:rowOff>
    </xdr:from>
    <xdr:to>
      <xdr:col>18</xdr:col>
      <xdr:colOff>90844</xdr:colOff>
      <xdr:row>0</xdr:row>
      <xdr:rowOff>622011</xdr:rowOff>
    </xdr:to>
    <xdr:pic>
      <xdr:nvPicPr>
        <xdr:cNvPr id="3" name="Picture 2">
          <a:extLst>
            <a:ext uri="{FF2B5EF4-FFF2-40B4-BE49-F238E27FC236}">
              <a16:creationId xmlns:a16="http://schemas.microsoft.com/office/drawing/2014/main" id="{BCD42D48-9461-48A3-A426-864C644E91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4586647" y="0"/>
          <a:ext cx="1498504" cy="622011"/>
        </a:xfrm>
        <a:prstGeom prst="rect">
          <a:avLst/>
        </a:prstGeom>
      </xdr:spPr>
    </xdr:pic>
    <xdr:clientData/>
  </xdr:twoCellAnchor>
  <xdr:twoCellAnchor editAs="oneCell">
    <xdr:from>
      <xdr:col>25</xdr:col>
      <xdr:colOff>245918</xdr:colOff>
      <xdr:row>0</xdr:row>
      <xdr:rowOff>0</xdr:rowOff>
    </xdr:from>
    <xdr:to>
      <xdr:col>27</xdr:col>
      <xdr:colOff>26844</xdr:colOff>
      <xdr:row>0</xdr:row>
      <xdr:rowOff>581996</xdr:rowOff>
    </xdr:to>
    <xdr:pic>
      <xdr:nvPicPr>
        <xdr:cNvPr id="4" name="Picture 3">
          <a:extLst>
            <a:ext uri="{FF2B5EF4-FFF2-40B4-BE49-F238E27FC236}">
              <a16:creationId xmlns:a16="http://schemas.microsoft.com/office/drawing/2014/main" id="{7FC607A6-2A38-4E03-A825-5146FB0977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285906" y="0"/>
          <a:ext cx="1463676" cy="581996"/>
        </a:xfrm>
        <a:prstGeom prst="rect">
          <a:avLst/>
        </a:prstGeom>
      </xdr:spPr>
    </xdr:pic>
    <xdr:clientData/>
  </xdr:twoCellAnchor>
  <xdr:twoCellAnchor editAs="oneCell">
    <xdr:from>
      <xdr:col>34</xdr:col>
      <xdr:colOff>282575</xdr:colOff>
      <xdr:row>0</xdr:row>
      <xdr:rowOff>0</xdr:rowOff>
    </xdr:from>
    <xdr:to>
      <xdr:col>36</xdr:col>
      <xdr:colOff>0</xdr:colOff>
      <xdr:row>0</xdr:row>
      <xdr:rowOff>572471</xdr:rowOff>
    </xdr:to>
    <xdr:pic>
      <xdr:nvPicPr>
        <xdr:cNvPr id="5" name="Picture 4">
          <a:extLst>
            <a:ext uri="{FF2B5EF4-FFF2-40B4-BE49-F238E27FC236}">
              <a16:creationId xmlns:a16="http://schemas.microsoft.com/office/drawing/2014/main" id="{AC989E6C-CFB0-40D9-9727-DEA491293E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943700" y="0"/>
          <a:ext cx="1387475" cy="5724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9</xdr:col>
      <xdr:colOff>125749</xdr:colOff>
      <xdr:row>1</xdr:row>
      <xdr:rowOff>0</xdr:rowOff>
    </xdr:to>
    <xdr:pic>
      <xdr:nvPicPr>
        <xdr:cNvPr id="2" name="Picture 1">
          <a:extLst>
            <a:ext uri="{FF2B5EF4-FFF2-40B4-BE49-F238E27FC236}">
              <a16:creationId xmlns:a16="http://schemas.microsoft.com/office/drawing/2014/main" id="{0AD3A23E-A826-4D3A-867D-8A3E0C448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77426" y="0"/>
          <a:ext cx="1519574" cy="635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431762</xdr:colOff>
      <xdr:row>0</xdr:row>
      <xdr:rowOff>0</xdr:rowOff>
    </xdr:from>
    <xdr:to>
      <xdr:col>7</xdr:col>
      <xdr:colOff>76200</xdr:colOff>
      <xdr:row>0</xdr:row>
      <xdr:rowOff>609600</xdr:rowOff>
    </xdr:to>
    <xdr:pic>
      <xdr:nvPicPr>
        <xdr:cNvPr id="2" name="Picture 1">
          <a:extLst>
            <a:ext uri="{FF2B5EF4-FFF2-40B4-BE49-F238E27FC236}">
              <a16:creationId xmlns:a16="http://schemas.microsoft.com/office/drawing/2014/main" id="{84690630-A4F4-4CA4-ADDD-86BDF363A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95375" y="0"/>
          <a:ext cx="1571663" cy="6096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77</xdr:col>
      <xdr:colOff>456192</xdr:colOff>
      <xdr:row>0</xdr:row>
      <xdr:rowOff>6350</xdr:rowOff>
    </xdr:from>
    <xdr:to>
      <xdr:col>79</xdr:col>
      <xdr:colOff>392745</xdr:colOff>
      <xdr:row>1</xdr:row>
      <xdr:rowOff>37393</xdr:rowOff>
    </xdr:to>
    <xdr:pic>
      <xdr:nvPicPr>
        <xdr:cNvPr id="2" name="Picture 1">
          <a:extLst>
            <a:ext uri="{FF2B5EF4-FFF2-40B4-BE49-F238E27FC236}">
              <a16:creationId xmlns:a16="http://schemas.microsoft.com/office/drawing/2014/main" id="{5E190638-ABF7-4760-9812-E3B1A5058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477655" y="6350"/>
          <a:ext cx="1155753" cy="666043"/>
        </a:xfrm>
        <a:prstGeom prst="rect">
          <a:avLst/>
        </a:prstGeom>
      </xdr:spPr>
    </xdr:pic>
    <xdr:clientData/>
  </xdr:twoCellAnchor>
  <xdr:twoCellAnchor editAs="oneCell">
    <xdr:from>
      <xdr:col>6</xdr:col>
      <xdr:colOff>688937</xdr:colOff>
      <xdr:row>0</xdr:row>
      <xdr:rowOff>0</xdr:rowOff>
    </xdr:from>
    <xdr:to>
      <xdr:col>8</xdr:col>
      <xdr:colOff>73025</xdr:colOff>
      <xdr:row>0</xdr:row>
      <xdr:rowOff>609600</xdr:rowOff>
    </xdr:to>
    <xdr:pic>
      <xdr:nvPicPr>
        <xdr:cNvPr id="3" name="Picture 2">
          <a:extLst>
            <a:ext uri="{FF2B5EF4-FFF2-40B4-BE49-F238E27FC236}">
              <a16:creationId xmlns:a16="http://schemas.microsoft.com/office/drawing/2014/main" id="{B7C60CFA-3F52-4BFD-95EC-DFCF63CA73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733400" y="0"/>
          <a:ext cx="1584363" cy="609600"/>
        </a:xfrm>
        <a:prstGeom prst="rect">
          <a:avLst/>
        </a:prstGeom>
      </xdr:spPr>
    </xdr:pic>
    <xdr:clientData/>
  </xdr:twoCellAnchor>
  <xdr:twoCellAnchor editAs="oneCell">
    <xdr:from>
      <xdr:col>14</xdr:col>
      <xdr:colOff>422237</xdr:colOff>
      <xdr:row>0</xdr:row>
      <xdr:rowOff>0</xdr:rowOff>
    </xdr:from>
    <xdr:to>
      <xdr:col>16</xdr:col>
      <xdr:colOff>9525</xdr:colOff>
      <xdr:row>0</xdr:row>
      <xdr:rowOff>609600</xdr:rowOff>
    </xdr:to>
    <xdr:pic>
      <xdr:nvPicPr>
        <xdr:cNvPr id="4" name="Picture 3">
          <a:extLst>
            <a:ext uri="{FF2B5EF4-FFF2-40B4-BE49-F238E27FC236}">
              <a16:creationId xmlns:a16="http://schemas.microsoft.com/office/drawing/2014/main" id="{DEAF49E9-0F0D-40D3-8057-64985DE3CD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7164650" y="0"/>
          <a:ext cx="1584363" cy="609600"/>
        </a:xfrm>
        <a:prstGeom prst="rect">
          <a:avLst/>
        </a:prstGeom>
      </xdr:spPr>
    </xdr:pic>
    <xdr:clientData/>
  </xdr:twoCellAnchor>
  <xdr:twoCellAnchor editAs="oneCell">
    <xdr:from>
      <xdr:col>22</xdr:col>
      <xdr:colOff>415021</xdr:colOff>
      <xdr:row>0</xdr:row>
      <xdr:rowOff>0</xdr:rowOff>
    </xdr:from>
    <xdr:to>
      <xdr:col>23</xdr:col>
      <xdr:colOff>1326284</xdr:colOff>
      <xdr:row>0</xdr:row>
      <xdr:rowOff>609600</xdr:rowOff>
    </xdr:to>
    <xdr:pic>
      <xdr:nvPicPr>
        <xdr:cNvPr id="5" name="Picture 4">
          <a:extLst>
            <a:ext uri="{FF2B5EF4-FFF2-40B4-BE49-F238E27FC236}">
              <a16:creationId xmlns:a16="http://schemas.microsoft.com/office/drawing/2014/main" id="{593A2AA6-76CD-461C-82EF-EC697478A5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774241" y="0"/>
          <a:ext cx="1568488" cy="609600"/>
        </a:xfrm>
        <a:prstGeom prst="rect">
          <a:avLst/>
        </a:prstGeom>
      </xdr:spPr>
    </xdr:pic>
    <xdr:clientData/>
  </xdr:twoCellAnchor>
  <xdr:twoCellAnchor editAs="oneCell">
    <xdr:from>
      <xdr:col>30</xdr:col>
      <xdr:colOff>485737</xdr:colOff>
      <xdr:row>0</xdr:row>
      <xdr:rowOff>0</xdr:rowOff>
    </xdr:from>
    <xdr:to>
      <xdr:col>32</xdr:col>
      <xdr:colOff>47625</xdr:colOff>
      <xdr:row>0</xdr:row>
      <xdr:rowOff>609600</xdr:rowOff>
    </xdr:to>
    <xdr:pic>
      <xdr:nvPicPr>
        <xdr:cNvPr id="6" name="Picture 5">
          <a:extLst>
            <a:ext uri="{FF2B5EF4-FFF2-40B4-BE49-F238E27FC236}">
              <a16:creationId xmlns:a16="http://schemas.microsoft.com/office/drawing/2014/main" id="{AEEAD37B-D576-42CB-8CF0-6CF04EE57D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4293200" y="0"/>
          <a:ext cx="1565313" cy="6096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9</xdr:col>
      <xdr:colOff>82550</xdr:colOff>
      <xdr:row>0</xdr:row>
      <xdr:rowOff>581996</xdr:rowOff>
    </xdr:to>
    <xdr:pic>
      <xdr:nvPicPr>
        <xdr:cNvPr id="2" name="Picture 1">
          <a:extLst>
            <a:ext uri="{FF2B5EF4-FFF2-40B4-BE49-F238E27FC236}">
              <a16:creationId xmlns:a16="http://schemas.microsoft.com/office/drawing/2014/main" id="{C46B4864-C9CF-4704-80C4-60CA51167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4275" y="0"/>
          <a:ext cx="1495425" cy="578821"/>
        </a:xfrm>
        <a:prstGeom prst="rect">
          <a:avLst/>
        </a:prstGeom>
      </xdr:spPr>
    </xdr:pic>
    <xdr:clientData/>
  </xdr:twoCellAnchor>
  <xdr:twoCellAnchor editAs="oneCell">
    <xdr:from>
      <xdr:col>16</xdr:col>
      <xdr:colOff>534555</xdr:colOff>
      <xdr:row>0</xdr:row>
      <xdr:rowOff>0</xdr:rowOff>
    </xdr:from>
    <xdr:to>
      <xdr:col>18</xdr:col>
      <xdr:colOff>4330</xdr:colOff>
      <xdr:row>0</xdr:row>
      <xdr:rowOff>581996</xdr:rowOff>
    </xdr:to>
    <xdr:pic>
      <xdr:nvPicPr>
        <xdr:cNvPr id="3" name="Picture 2">
          <a:extLst>
            <a:ext uri="{FF2B5EF4-FFF2-40B4-BE49-F238E27FC236}">
              <a16:creationId xmlns:a16="http://schemas.microsoft.com/office/drawing/2014/main" id="{EE594AB6-81A6-4367-8870-58EF82423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6115745" y="0"/>
          <a:ext cx="1473200" cy="581996"/>
        </a:xfrm>
        <a:prstGeom prst="rect">
          <a:avLst/>
        </a:prstGeom>
      </xdr:spPr>
    </xdr:pic>
    <xdr:clientData/>
  </xdr:twoCellAnchor>
  <xdr:twoCellAnchor editAs="oneCell">
    <xdr:from>
      <xdr:col>25</xdr:col>
      <xdr:colOff>550431</xdr:colOff>
      <xdr:row>0</xdr:row>
      <xdr:rowOff>0</xdr:rowOff>
    </xdr:from>
    <xdr:to>
      <xdr:col>26</xdr:col>
      <xdr:colOff>1359767</xdr:colOff>
      <xdr:row>0</xdr:row>
      <xdr:rowOff>581996</xdr:rowOff>
    </xdr:to>
    <xdr:pic>
      <xdr:nvPicPr>
        <xdr:cNvPr id="4" name="Picture 3">
          <a:extLst>
            <a:ext uri="{FF2B5EF4-FFF2-40B4-BE49-F238E27FC236}">
              <a16:creationId xmlns:a16="http://schemas.microsoft.com/office/drawing/2014/main" id="{92966FE4-91F1-4B5F-9A19-3FCC151C3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9013558" y="0"/>
          <a:ext cx="1479261" cy="581996"/>
        </a:xfrm>
        <a:prstGeom prst="rect">
          <a:avLst/>
        </a:prstGeom>
      </xdr:spPr>
    </xdr:pic>
    <xdr:clientData/>
  </xdr:twoCellAnchor>
  <xdr:twoCellAnchor editAs="oneCell">
    <xdr:from>
      <xdr:col>34</xdr:col>
      <xdr:colOff>561975</xdr:colOff>
      <xdr:row>0</xdr:row>
      <xdr:rowOff>0</xdr:rowOff>
    </xdr:from>
    <xdr:to>
      <xdr:col>36</xdr:col>
      <xdr:colOff>9525</xdr:colOff>
      <xdr:row>0</xdr:row>
      <xdr:rowOff>575646</xdr:rowOff>
    </xdr:to>
    <xdr:pic>
      <xdr:nvPicPr>
        <xdr:cNvPr id="5" name="Picture 4">
          <a:extLst>
            <a:ext uri="{FF2B5EF4-FFF2-40B4-BE49-F238E27FC236}">
              <a16:creationId xmlns:a16="http://schemas.microsoft.com/office/drawing/2014/main" id="{7743FDB0-22F4-4955-B176-6435CB6FD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921475" y="0"/>
          <a:ext cx="1479550" cy="57564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628650</xdr:colOff>
      <xdr:row>0</xdr:row>
      <xdr:rowOff>0</xdr:rowOff>
    </xdr:from>
    <xdr:to>
      <xdr:col>9</xdr:col>
      <xdr:colOff>15875</xdr:colOff>
      <xdr:row>0</xdr:row>
      <xdr:rowOff>581996</xdr:rowOff>
    </xdr:to>
    <xdr:pic>
      <xdr:nvPicPr>
        <xdr:cNvPr id="2" name="Picture 1">
          <a:extLst>
            <a:ext uri="{FF2B5EF4-FFF2-40B4-BE49-F238E27FC236}">
              <a16:creationId xmlns:a16="http://schemas.microsoft.com/office/drawing/2014/main" id="{F6C6D5A9-B001-459E-A59E-B24EEE6C5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0774625" y="0"/>
          <a:ext cx="1482725" cy="578821"/>
        </a:xfrm>
        <a:prstGeom prst="rect">
          <a:avLst/>
        </a:prstGeom>
      </xdr:spPr>
    </xdr:pic>
    <xdr:clientData/>
  </xdr:twoCellAnchor>
  <xdr:twoCellAnchor editAs="oneCell">
    <xdr:from>
      <xdr:col>15</xdr:col>
      <xdr:colOff>615496</xdr:colOff>
      <xdr:row>0</xdr:row>
      <xdr:rowOff>15875</xdr:rowOff>
    </xdr:from>
    <xdr:to>
      <xdr:col>18</xdr:col>
      <xdr:colOff>2722</xdr:colOff>
      <xdr:row>0</xdr:row>
      <xdr:rowOff>597871</xdr:rowOff>
    </xdr:to>
    <xdr:pic>
      <xdr:nvPicPr>
        <xdr:cNvPr id="3" name="Picture 2">
          <a:extLst>
            <a:ext uri="{FF2B5EF4-FFF2-40B4-BE49-F238E27FC236}">
              <a16:creationId xmlns:a16="http://schemas.microsoft.com/office/drawing/2014/main" id="{FDF79090-A644-4D80-82DA-C6086D310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504453" y="15875"/>
          <a:ext cx="1479551" cy="578821"/>
        </a:xfrm>
        <a:prstGeom prst="rect">
          <a:avLst/>
        </a:prstGeom>
      </xdr:spPr>
    </xdr:pic>
    <xdr:clientData/>
  </xdr:twoCellAnchor>
  <xdr:twoCellAnchor editAs="oneCell">
    <xdr:from>
      <xdr:col>25</xdr:col>
      <xdr:colOff>42862</xdr:colOff>
      <xdr:row>0</xdr:row>
      <xdr:rowOff>0</xdr:rowOff>
    </xdr:from>
    <xdr:to>
      <xdr:col>27</xdr:col>
      <xdr:colOff>125412</xdr:colOff>
      <xdr:row>0</xdr:row>
      <xdr:rowOff>578821</xdr:rowOff>
    </xdr:to>
    <xdr:pic>
      <xdr:nvPicPr>
        <xdr:cNvPr id="4" name="Picture 3">
          <a:extLst>
            <a:ext uri="{FF2B5EF4-FFF2-40B4-BE49-F238E27FC236}">
              <a16:creationId xmlns:a16="http://schemas.microsoft.com/office/drawing/2014/main" id="{1B718872-CA2A-467E-AE36-F818D80EB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8095263" y="0"/>
          <a:ext cx="1476375" cy="581996"/>
        </a:xfrm>
        <a:prstGeom prst="rect">
          <a:avLst/>
        </a:prstGeom>
      </xdr:spPr>
    </xdr:pic>
    <xdr:clientData/>
  </xdr:twoCellAnchor>
  <xdr:twoCellAnchor editAs="oneCell">
    <xdr:from>
      <xdr:col>34</xdr:col>
      <xdr:colOff>50800</xdr:colOff>
      <xdr:row>0</xdr:row>
      <xdr:rowOff>0</xdr:rowOff>
    </xdr:from>
    <xdr:to>
      <xdr:col>36</xdr:col>
      <xdr:colOff>130175</xdr:colOff>
      <xdr:row>0</xdr:row>
      <xdr:rowOff>578821</xdr:rowOff>
    </xdr:to>
    <xdr:pic>
      <xdr:nvPicPr>
        <xdr:cNvPr id="5" name="Picture 4">
          <a:extLst>
            <a:ext uri="{FF2B5EF4-FFF2-40B4-BE49-F238E27FC236}">
              <a16:creationId xmlns:a16="http://schemas.microsoft.com/office/drawing/2014/main" id="{3122B6FE-4E9D-4E51-9C3D-78CBEB82A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800825" y="0"/>
          <a:ext cx="1476375" cy="57564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9</xdr:col>
      <xdr:colOff>98425</xdr:colOff>
      <xdr:row>0</xdr:row>
      <xdr:rowOff>581996</xdr:rowOff>
    </xdr:to>
    <xdr:pic>
      <xdr:nvPicPr>
        <xdr:cNvPr id="2" name="Picture 1">
          <a:extLst>
            <a:ext uri="{FF2B5EF4-FFF2-40B4-BE49-F238E27FC236}">
              <a16:creationId xmlns:a16="http://schemas.microsoft.com/office/drawing/2014/main" id="{AE471E35-4FC3-413C-9B81-25217B8D1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4275" y="0"/>
          <a:ext cx="1495425" cy="578821"/>
        </a:xfrm>
        <a:prstGeom prst="rect">
          <a:avLst/>
        </a:prstGeom>
      </xdr:spPr>
    </xdr:pic>
    <xdr:clientData/>
  </xdr:twoCellAnchor>
  <xdr:twoCellAnchor editAs="oneCell">
    <xdr:from>
      <xdr:col>16</xdr:col>
      <xdr:colOff>564243</xdr:colOff>
      <xdr:row>0</xdr:row>
      <xdr:rowOff>0</xdr:rowOff>
    </xdr:from>
    <xdr:to>
      <xdr:col>18</xdr:col>
      <xdr:colOff>8165</xdr:colOff>
      <xdr:row>0</xdr:row>
      <xdr:rowOff>578821</xdr:rowOff>
    </xdr:to>
    <xdr:pic>
      <xdr:nvPicPr>
        <xdr:cNvPr id="3" name="Picture 2">
          <a:extLst>
            <a:ext uri="{FF2B5EF4-FFF2-40B4-BE49-F238E27FC236}">
              <a16:creationId xmlns:a16="http://schemas.microsoft.com/office/drawing/2014/main" id="{CF6A72BA-2E5D-470A-AC29-7B9B20C95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1036335" y="0"/>
          <a:ext cx="1475922" cy="578821"/>
        </a:xfrm>
        <a:prstGeom prst="rect">
          <a:avLst/>
        </a:prstGeom>
      </xdr:spPr>
    </xdr:pic>
    <xdr:clientData/>
  </xdr:twoCellAnchor>
  <xdr:twoCellAnchor editAs="oneCell">
    <xdr:from>
      <xdr:col>25</xdr:col>
      <xdr:colOff>530225</xdr:colOff>
      <xdr:row>0</xdr:row>
      <xdr:rowOff>0</xdr:rowOff>
    </xdr:from>
    <xdr:to>
      <xdr:col>26</xdr:col>
      <xdr:colOff>968375</xdr:colOff>
      <xdr:row>0</xdr:row>
      <xdr:rowOff>581996</xdr:rowOff>
    </xdr:to>
    <xdr:pic>
      <xdr:nvPicPr>
        <xdr:cNvPr id="4" name="Picture 3">
          <a:extLst>
            <a:ext uri="{FF2B5EF4-FFF2-40B4-BE49-F238E27FC236}">
              <a16:creationId xmlns:a16="http://schemas.microsoft.com/office/drawing/2014/main" id="{9F343353-F7DC-4E23-835F-CACCD1B0F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929075" y="0"/>
          <a:ext cx="1473200" cy="581996"/>
        </a:xfrm>
        <a:prstGeom prst="rect">
          <a:avLst/>
        </a:prstGeom>
      </xdr:spPr>
    </xdr:pic>
    <xdr:clientData/>
  </xdr:twoCellAnchor>
  <xdr:twoCellAnchor editAs="oneCell">
    <xdr:from>
      <xdr:col>36</xdr:col>
      <xdr:colOff>647700</xdr:colOff>
      <xdr:row>0</xdr:row>
      <xdr:rowOff>0</xdr:rowOff>
    </xdr:from>
    <xdr:to>
      <xdr:col>38</xdr:col>
      <xdr:colOff>95250</xdr:colOff>
      <xdr:row>0</xdr:row>
      <xdr:rowOff>575646</xdr:rowOff>
    </xdr:to>
    <xdr:pic>
      <xdr:nvPicPr>
        <xdr:cNvPr id="5" name="Picture 4">
          <a:extLst>
            <a:ext uri="{FF2B5EF4-FFF2-40B4-BE49-F238E27FC236}">
              <a16:creationId xmlns:a16="http://schemas.microsoft.com/office/drawing/2014/main" id="{0AE031F5-1EF4-4ACF-A201-35B0C7DEA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1100" y="0"/>
          <a:ext cx="1498600" cy="57564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628650</xdr:colOff>
      <xdr:row>0</xdr:row>
      <xdr:rowOff>0</xdr:rowOff>
    </xdr:from>
    <xdr:to>
      <xdr:col>9</xdr:col>
      <xdr:colOff>215900</xdr:colOff>
      <xdr:row>0</xdr:row>
      <xdr:rowOff>578821</xdr:rowOff>
    </xdr:to>
    <xdr:pic>
      <xdr:nvPicPr>
        <xdr:cNvPr id="2" name="Picture 1">
          <a:extLst>
            <a:ext uri="{FF2B5EF4-FFF2-40B4-BE49-F238E27FC236}">
              <a16:creationId xmlns:a16="http://schemas.microsoft.com/office/drawing/2014/main" id="{72428BC7-7075-4BDA-AA71-B0CE53DCD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26975" y="0"/>
          <a:ext cx="1501775" cy="581996"/>
        </a:xfrm>
        <a:prstGeom prst="rect">
          <a:avLst/>
        </a:prstGeom>
      </xdr:spPr>
    </xdr:pic>
    <xdr:clientData/>
  </xdr:twoCellAnchor>
  <xdr:twoCellAnchor editAs="oneCell">
    <xdr:from>
      <xdr:col>16</xdr:col>
      <xdr:colOff>596900</xdr:colOff>
      <xdr:row>0</xdr:row>
      <xdr:rowOff>25400</xdr:rowOff>
    </xdr:from>
    <xdr:to>
      <xdr:col>18</xdr:col>
      <xdr:colOff>161926</xdr:colOff>
      <xdr:row>0</xdr:row>
      <xdr:rowOff>607396</xdr:rowOff>
    </xdr:to>
    <xdr:pic>
      <xdr:nvPicPr>
        <xdr:cNvPr id="3" name="Picture 2">
          <a:extLst>
            <a:ext uri="{FF2B5EF4-FFF2-40B4-BE49-F238E27FC236}">
              <a16:creationId xmlns:a16="http://schemas.microsoft.com/office/drawing/2014/main" id="{00AEC6CB-8A3F-4921-9C64-0973B4D41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958824" y="25400"/>
          <a:ext cx="1489076" cy="581996"/>
        </a:xfrm>
        <a:prstGeom prst="rect">
          <a:avLst/>
        </a:prstGeom>
      </xdr:spPr>
    </xdr:pic>
    <xdr:clientData/>
  </xdr:twoCellAnchor>
  <xdr:twoCellAnchor editAs="oneCell">
    <xdr:from>
      <xdr:col>25</xdr:col>
      <xdr:colOff>667905</xdr:colOff>
      <xdr:row>0</xdr:row>
      <xdr:rowOff>0</xdr:rowOff>
    </xdr:from>
    <xdr:to>
      <xdr:col>27</xdr:col>
      <xdr:colOff>115166</xdr:colOff>
      <xdr:row>0</xdr:row>
      <xdr:rowOff>578821</xdr:rowOff>
    </xdr:to>
    <xdr:pic>
      <xdr:nvPicPr>
        <xdr:cNvPr id="4" name="Picture 3">
          <a:extLst>
            <a:ext uri="{FF2B5EF4-FFF2-40B4-BE49-F238E27FC236}">
              <a16:creationId xmlns:a16="http://schemas.microsoft.com/office/drawing/2014/main" id="{C831CF05-6574-4786-B12C-D091AFD00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283859" y="0"/>
          <a:ext cx="1504661" cy="581996"/>
        </a:xfrm>
        <a:prstGeom prst="rect">
          <a:avLst/>
        </a:prstGeom>
      </xdr:spPr>
    </xdr:pic>
    <xdr:clientData/>
  </xdr:twoCellAnchor>
  <xdr:twoCellAnchor editAs="oneCell">
    <xdr:from>
      <xdr:col>34</xdr:col>
      <xdr:colOff>685800</xdr:colOff>
      <xdr:row>0</xdr:row>
      <xdr:rowOff>19050</xdr:rowOff>
    </xdr:from>
    <xdr:to>
      <xdr:col>36</xdr:col>
      <xdr:colOff>133350</xdr:colOff>
      <xdr:row>0</xdr:row>
      <xdr:rowOff>597871</xdr:rowOff>
    </xdr:to>
    <xdr:pic>
      <xdr:nvPicPr>
        <xdr:cNvPr id="5" name="Picture 4">
          <a:extLst>
            <a:ext uri="{FF2B5EF4-FFF2-40B4-BE49-F238E27FC236}">
              <a16:creationId xmlns:a16="http://schemas.microsoft.com/office/drawing/2014/main" id="{A1F66715-9D70-4A0B-94AA-46B8954A1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5607450" y="19050"/>
          <a:ext cx="1504950" cy="5788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361950</xdr:colOff>
      <xdr:row>0</xdr:row>
      <xdr:rowOff>0</xdr:rowOff>
    </xdr:from>
    <xdr:to>
      <xdr:col>14</xdr:col>
      <xdr:colOff>468313</xdr:colOff>
      <xdr:row>0</xdr:row>
      <xdr:rowOff>578821</xdr:rowOff>
    </xdr:to>
    <xdr:pic>
      <xdr:nvPicPr>
        <xdr:cNvPr id="2" name="Picture 1">
          <a:extLst>
            <a:ext uri="{FF2B5EF4-FFF2-40B4-BE49-F238E27FC236}">
              <a16:creationId xmlns:a16="http://schemas.microsoft.com/office/drawing/2014/main" id="{FE815B34-7F15-48D5-850D-FD6C303F0C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47225" y="0"/>
          <a:ext cx="1482725" cy="581996"/>
        </a:xfrm>
        <a:prstGeom prst="rect">
          <a:avLst/>
        </a:prstGeom>
      </xdr:spPr>
    </xdr:pic>
    <xdr:clientData/>
  </xdr:twoCellAnchor>
  <xdr:twoCellAnchor editAs="oneCell">
    <xdr:from>
      <xdr:col>25</xdr:col>
      <xdr:colOff>209097</xdr:colOff>
      <xdr:row>0</xdr:row>
      <xdr:rowOff>0</xdr:rowOff>
    </xdr:from>
    <xdr:to>
      <xdr:col>27</xdr:col>
      <xdr:colOff>465818</xdr:colOff>
      <xdr:row>0</xdr:row>
      <xdr:rowOff>578821</xdr:rowOff>
    </xdr:to>
    <xdr:pic>
      <xdr:nvPicPr>
        <xdr:cNvPr id="3" name="Picture 2">
          <a:extLst>
            <a:ext uri="{FF2B5EF4-FFF2-40B4-BE49-F238E27FC236}">
              <a16:creationId xmlns:a16="http://schemas.microsoft.com/office/drawing/2014/main" id="{761C9EBE-104C-459A-B7D6-ACE6CF4FF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4044796" y="0"/>
          <a:ext cx="1487714" cy="578821"/>
        </a:xfrm>
        <a:prstGeom prst="rect">
          <a:avLst/>
        </a:prstGeom>
      </xdr:spPr>
    </xdr:pic>
    <xdr:clientData/>
  </xdr:twoCellAnchor>
  <xdr:twoCellAnchor editAs="oneCell">
    <xdr:from>
      <xdr:col>39</xdr:col>
      <xdr:colOff>327313</xdr:colOff>
      <xdr:row>0</xdr:row>
      <xdr:rowOff>0</xdr:rowOff>
    </xdr:from>
    <xdr:to>
      <xdr:col>41</xdr:col>
      <xdr:colOff>621846</xdr:colOff>
      <xdr:row>0</xdr:row>
      <xdr:rowOff>581996</xdr:rowOff>
    </xdr:to>
    <xdr:pic>
      <xdr:nvPicPr>
        <xdr:cNvPr id="4" name="Picture 3">
          <a:extLst>
            <a:ext uri="{FF2B5EF4-FFF2-40B4-BE49-F238E27FC236}">
              <a16:creationId xmlns:a16="http://schemas.microsoft.com/office/drawing/2014/main" id="{6043F43D-9E88-4E4F-A04E-AA82A8642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3074671" y="0"/>
          <a:ext cx="1472334" cy="578821"/>
        </a:xfrm>
        <a:prstGeom prst="rect">
          <a:avLst/>
        </a:prstGeom>
      </xdr:spPr>
    </xdr:pic>
    <xdr:clientData/>
  </xdr:twoCellAnchor>
  <xdr:twoCellAnchor editAs="oneCell">
    <xdr:from>
      <xdr:col>53</xdr:col>
      <xdr:colOff>447675</xdr:colOff>
      <xdr:row>0</xdr:row>
      <xdr:rowOff>0</xdr:rowOff>
    </xdr:from>
    <xdr:to>
      <xdr:col>55</xdr:col>
      <xdr:colOff>711200</xdr:colOff>
      <xdr:row>0</xdr:row>
      <xdr:rowOff>578821</xdr:rowOff>
    </xdr:to>
    <xdr:pic>
      <xdr:nvPicPr>
        <xdr:cNvPr id="5" name="Picture 4">
          <a:extLst>
            <a:ext uri="{FF2B5EF4-FFF2-40B4-BE49-F238E27FC236}">
              <a16:creationId xmlns:a16="http://schemas.microsoft.com/office/drawing/2014/main" id="{4F9EAB5C-0A34-4CEE-81CD-3B0D9DD9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7885407" y="0"/>
          <a:ext cx="1488168" cy="5788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342900</xdr:colOff>
      <xdr:row>0</xdr:row>
      <xdr:rowOff>0</xdr:rowOff>
    </xdr:from>
    <xdr:to>
      <xdr:col>14</xdr:col>
      <xdr:colOff>85725</xdr:colOff>
      <xdr:row>0</xdr:row>
      <xdr:rowOff>581996</xdr:rowOff>
    </xdr:to>
    <xdr:pic>
      <xdr:nvPicPr>
        <xdr:cNvPr id="2" name="Picture 1">
          <a:extLst>
            <a:ext uri="{FF2B5EF4-FFF2-40B4-BE49-F238E27FC236}">
              <a16:creationId xmlns:a16="http://schemas.microsoft.com/office/drawing/2014/main" id="{0F228002-BFF6-4F17-A5F5-400A408F4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66275" y="0"/>
          <a:ext cx="1482725" cy="581996"/>
        </a:xfrm>
        <a:prstGeom prst="rect">
          <a:avLst/>
        </a:prstGeom>
      </xdr:spPr>
    </xdr:pic>
    <xdr:clientData/>
  </xdr:twoCellAnchor>
  <xdr:twoCellAnchor editAs="oneCell">
    <xdr:from>
      <xdr:col>25</xdr:col>
      <xdr:colOff>377536</xdr:colOff>
      <xdr:row>0</xdr:row>
      <xdr:rowOff>0</xdr:rowOff>
    </xdr:from>
    <xdr:to>
      <xdr:col>27</xdr:col>
      <xdr:colOff>637721</xdr:colOff>
      <xdr:row>0</xdr:row>
      <xdr:rowOff>578821</xdr:rowOff>
    </xdr:to>
    <xdr:pic>
      <xdr:nvPicPr>
        <xdr:cNvPr id="3" name="Picture 2">
          <a:extLst>
            <a:ext uri="{FF2B5EF4-FFF2-40B4-BE49-F238E27FC236}">
              <a16:creationId xmlns:a16="http://schemas.microsoft.com/office/drawing/2014/main" id="{0E422E11-D0BB-4AEC-A687-1856F6F15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2725516" y="0"/>
          <a:ext cx="1469448" cy="581996"/>
        </a:xfrm>
        <a:prstGeom prst="rect">
          <a:avLst/>
        </a:prstGeom>
      </xdr:spPr>
    </xdr:pic>
    <xdr:clientData/>
  </xdr:twoCellAnchor>
  <xdr:twoCellAnchor editAs="oneCell">
    <xdr:from>
      <xdr:col>39</xdr:col>
      <xdr:colOff>429491</xdr:colOff>
      <xdr:row>0</xdr:row>
      <xdr:rowOff>0</xdr:rowOff>
    </xdr:from>
    <xdr:to>
      <xdr:col>41</xdr:col>
      <xdr:colOff>692851</xdr:colOff>
      <xdr:row>0</xdr:row>
      <xdr:rowOff>578821</xdr:rowOff>
    </xdr:to>
    <xdr:pic>
      <xdr:nvPicPr>
        <xdr:cNvPr id="4" name="Picture 3">
          <a:extLst>
            <a:ext uri="{FF2B5EF4-FFF2-40B4-BE49-F238E27FC236}">
              <a16:creationId xmlns:a16="http://schemas.microsoft.com/office/drawing/2014/main" id="{5EB4C78F-BF4C-41AB-8725-CED58FFD8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2969029" y="0"/>
          <a:ext cx="1475798" cy="578821"/>
        </a:xfrm>
        <a:prstGeom prst="rect">
          <a:avLst/>
        </a:prstGeom>
      </xdr:spPr>
    </xdr:pic>
    <xdr:clientData/>
  </xdr:twoCellAnchor>
  <xdr:twoCellAnchor editAs="oneCell">
    <xdr:from>
      <xdr:col>53</xdr:col>
      <xdr:colOff>317500</xdr:colOff>
      <xdr:row>0</xdr:row>
      <xdr:rowOff>0</xdr:rowOff>
    </xdr:from>
    <xdr:to>
      <xdr:col>55</xdr:col>
      <xdr:colOff>581025</xdr:colOff>
      <xdr:row>0</xdr:row>
      <xdr:rowOff>578821</xdr:rowOff>
    </xdr:to>
    <xdr:pic>
      <xdr:nvPicPr>
        <xdr:cNvPr id="5" name="Picture 4">
          <a:extLst>
            <a:ext uri="{FF2B5EF4-FFF2-40B4-BE49-F238E27FC236}">
              <a16:creationId xmlns:a16="http://schemas.microsoft.com/office/drawing/2014/main" id="{E139451F-776B-4B1E-9687-8FFF87609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571026" y="0"/>
          <a:ext cx="1489074" cy="575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1</xdr:row>
      <xdr:rowOff>0</xdr:rowOff>
    </xdr:from>
    <xdr:to>
      <xdr:col>5</xdr:col>
      <xdr:colOff>1485900</xdr:colOff>
      <xdr:row>1</xdr:row>
      <xdr:rowOff>0</xdr:rowOff>
    </xdr:to>
    <xdr:graphicFrame macro="">
      <xdr:nvGraphicFramePr>
        <xdr:cNvPr id="2" name="Chart 1">
          <a:extLst>
            <a:ext uri="{FF2B5EF4-FFF2-40B4-BE49-F238E27FC236}">
              <a16:creationId xmlns:a16="http://schemas.microsoft.com/office/drawing/2014/main" id="{627C0A35-91F8-4B8E-9C42-3B59EF375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937386</xdr:colOff>
      <xdr:row>0</xdr:row>
      <xdr:rowOff>0</xdr:rowOff>
    </xdr:from>
    <xdr:to>
      <xdr:col>5</xdr:col>
      <xdr:colOff>73336</xdr:colOff>
      <xdr:row>0</xdr:row>
      <xdr:rowOff>502100</xdr:rowOff>
    </xdr:to>
    <xdr:pic>
      <xdr:nvPicPr>
        <xdr:cNvPr id="4" name="Picture 3">
          <a:extLst>
            <a:ext uri="{FF2B5EF4-FFF2-40B4-BE49-F238E27FC236}">
              <a16:creationId xmlns:a16="http://schemas.microsoft.com/office/drawing/2014/main" id="{DEF1B05A-5C92-41D1-9054-B9390F7E231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04598314" y="0"/>
          <a:ext cx="1333050" cy="505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8</xdr:col>
      <xdr:colOff>101600</xdr:colOff>
      <xdr:row>0</xdr:row>
      <xdr:rowOff>581996</xdr:rowOff>
    </xdr:to>
    <xdr:pic>
      <xdr:nvPicPr>
        <xdr:cNvPr id="2" name="Picture 1">
          <a:extLst>
            <a:ext uri="{FF2B5EF4-FFF2-40B4-BE49-F238E27FC236}">
              <a16:creationId xmlns:a16="http://schemas.microsoft.com/office/drawing/2014/main" id="{00D13006-FFEB-4D7C-BC4E-8DAE4763E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708000" y="0"/>
          <a:ext cx="1482725" cy="578821"/>
        </a:xfrm>
        <a:prstGeom prst="rect">
          <a:avLst/>
        </a:prstGeom>
      </xdr:spPr>
    </xdr:pic>
    <xdr:clientData/>
  </xdr:twoCellAnchor>
  <xdr:twoCellAnchor editAs="oneCell">
    <xdr:from>
      <xdr:col>13</xdr:col>
      <xdr:colOff>480579</xdr:colOff>
      <xdr:row>0</xdr:row>
      <xdr:rowOff>0</xdr:rowOff>
    </xdr:from>
    <xdr:to>
      <xdr:col>15</xdr:col>
      <xdr:colOff>734413</xdr:colOff>
      <xdr:row>0</xdr:row>
      <xdr:rowOff>578821</xdr:rowOff>
    </xdr:to>
    <xdr:pic>
      <xdr:nvPicPr>
        <xdr:cNvPr id="3" name="Picture 2">
          <a:extLst>
            <a:ext uri="{FF2B5EF4-FFF2-40B4-BE49-F238E27FC236}">
              <a16:creationId xmlns:a16="http://schemas.microsoft.com/office/drawing/2014/main" id="{E2A534DA-11EF-4159-9A4A-68FF565A9C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9905635" y="0"/>
          <a:ext cx="1459922" cy="578821"/>
        </a:xfrm>
        <a:prstGeom prst="rect">
          <a:avLst/>
        </a:prstGeom>
      </xdr:spPr>
    </xdr:pic>
    <xdr:clientData/>
  </xdr:twoCellAnchor>
  <xdr:twoCellAnchor editAs="oneCell">
    <xdr:from>
      <xdr:col>21</xdr:col>
      <xdr:colOff>411595</xdr:colOff>
      <xdr:row>0</xdr:row>
      <xdr:rowOff>0</xdr:rowOff>
    </xdr:from>
    <xdr:to>
      <xdr:col>23</xdr:col>
      <xdr:colOff>674666</xdr:colOff>
      <xdr:row>0</xdr:row>
      <xdr:rowOff>581996</xdr:rowOff>
    </xdr:to>
    <xdr:pic>
      <xdr:nvPicPr>
        <xdr:cNvPr id="4" name="Picture 3">
          <a:extLst>
            <a:ext uri="{FF2B5EF4-FFF2-40B4-BE49-F238E27FC236}">
              <a16:creationId xmlns:a16="http://schemas.microsoft.com/office/drawing/2014/main" id="{3571ABC1-9B4C-4E0A-870B-E8F84D5CC9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3894493" y="0"/>
          <a:ext cx="1478684" cy="578821"/>
        </a:xfrm>
        <a:prstGeom prst="rect">
          <a:avLst/>
        </a:prstGeom>
      </xdr:spPr>
    </xdr:pic>
    <xdr:clientData/>
  </xdr:twoCellAnchor>
  <xdr:twoCellAnchor editAs="oneCell">
    <xdr:from>
      <xdr:col>29</xdr:col>
      <xdr:colOff>323850</xdr:colOff>
      <xdr:row>0</xdr:row>
      <xdr:rowOff>0</xdr:rowOff>
    </xdr:from>
    <xdr:to>
      <xdr:col>31</xdr:col>
      <xdr:colOff>581024</xdr:colOff>
      <xdr:row>0</xdr:row>
      <xdr:rowOff>581996</xdr:rowOff>
    </xdr:to>
    <xdr:pic>
      <xdr:nvPicPr>
        <xdr:cNvPr id="5" name="Picture 4">
          <a:extLst>
            <a:ext uri="{FF2B5EF4-FFF2-40B4-BE49-F238E27FC236}">
              <a16:creationId xmlns:a16="http://schemas.microsoft.com/office/drawing/2014/main" id="{651BDC3C-285B-4D27-A1FB-7E930A9B05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4366226" y="0"/>
          <a:ext cx="1463674" cy="57564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11</xdr:col>
      <xdr:colOff>76201</xdr:colOff>
      <xdr:row>0</xdr:row>
      <xdr:rowOff>581996</xdr:rowOff>
    </xdr:to>
    <xdr:pic>
      <xdr:nvPicPr>
        <xdr:cNvPr id="2" name="Picture 1">
          <a:extLst>
            <a:ext uri="{FF2B5EF4-FFF2-40B4-BE49-F238E27FC236}">
              <a16:creationId xmlns:a16="http://schemas.microsoft.com/office/drawing/2014/main" id="{4EBC1B1C-2E84-4D31-8DC2-191E8B9AC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895075" y="0"/>
          <a:ext cx="1479550" cy="581996"/>
        </a:xfrm>
        <a:prstGeom prst="rect">
          <a:avLst/>
        </a:prstGeom>
      </xdr:spPr>
    </xdr:pic>
    <xdr:clientData/>
  </xdr:twoCellAnchor>
  <xdr:twoCellAnchor editAs="oneCell">
    <xdr:from>
      <xdr:col>19</xdr:col>
      <xdr:colOff>344632</xdr:colOff>
      <xdr:row>0</xdr:row>
      <xdr:rowOff>0</xdr:rowOff>
    </xdr:from>
    <xdr:to>
      <xdr:col>21</xdr:col>
      <xdr:colOff>582759</xdr:colOff>
      <xdr:row>0</xdr:row>
      <xdr:rowOff>581996</xdr:rowOff>
    </xdr:to>
    <xdr:pic>
      <xdr:nvPicPr>
        <xdr:cNvPr id="3" name="Picture 2">
          <a:extLst>
            <a:ext uri="{FF2B5EF4-FFF2-40B4-BE49-F238E27FC236}">
              <a16:creationId xmlns:a16="http://schemas.microsoft.com/office/drawing/2014/main" id="{EF8034BC-CD57-4D69-9080-F143CC733B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6398413" y="0"/>
          <a:ext cx="1466273" cy="578821"/>
        </a:xfrm>
        <a:prstGeom prst="rect">
          <a:avLst/>
        </a:prstGeom>
      </xdr:spPr>
    </xdr:pic>
    <xdr:clientData/>
  </xdr:twoCellAnchor>
  <xdr:twoCellAnchor editAs="oneCell">
    <xdr:from>
      <xdr:col>30</xdr:col>
      <xdr:colOff>366569</xdr:colOff>
      <xdr:row>0</xdr:row>
      <xdr:rowOff>0</xdr:rowOff>
    </xdr:from>
    <xdr:to>
      <xdr:col>33</xdr:col>
      <xdr:colOff>17319</xdr:colOff>
      <xdr:row>0</xdr:row>
      <xdr:rowOff>578821</xdr:rowOff>
    </xdr:to>
    <xdr:pic>
      <xdr:nvPicPr>
        <xdr:cNvPr id="4" name="Picture 3">
          <a:extLst>
            <a:ext uri="{FF2B5EF4-FFF2-40B4-BE49-F238E27FC236}">
              <a16:creationId xmlns:a16="http://schemas.microsoft.com/office/drawing/2014/main" id="{EA2D7525-80E1-4C63-B5C5-93EF853BF3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8493818" y="0"/>
          <a:ext cx="1469159" cy="578821"/>
        </a:xfrm>
        <a:prstGeom prst="rect">
          <a:avLst/>
        </a:prstGeom>
      </xdr:spPr>
    </xdr:pic>
    <xdr:clientData/>
  </xdr:twoCellAnchor>
  <xdr:twoCellAnchor editAs="oneCell">
    <xdr:from>
      <xdr:col>41</xdr:col>
      <xdr:colOff>403225</xdr:colOff>
      <xdr:row>0</xdr:row>
      <xdr:rowOff>0</xdr:rowOff>
    </xdr:from>
    <xdr:to>
      <xdr:col>44</xdr:col>
      <xdr:colOff>47625</xdr:colOff>
      <xdr:row>0</xdr:row>
      <xdr:rowOff>578821</xdr:rowOff>
    </xdr:to>
    <xdr:pic>
      <xdr:nvPicPr>
        <xdr:cNvPr id="5" name="Picture 4">
          <a:extLst>
            <a:ext uri="{FF2B5EF4-FFF2-40B4-BE49-F238E27FC236}">
              <a16:creationId xmlns:a16="http://schemas.microsoft.com/office/drawing/2014/main" id="{DAC5F968-4C80-4C12-8D6B-6C3CCAC800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60813200" y="0"/>
          <a:ext cx="1476375" cy="57564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400050</xdr:colOff>
      <xdr:row>0</xdr:row>
      <xdr:rowOff>28575</xdr:rowOff>
    </xdr:from>
    <xdr:to>
      <xdr:col>13</xdr:col>
      <xdr:colOff>66675</xdr:colOff>
      <xdr:row>0</xdr:row>
      <xdr:rowOff>597871</xdr:rowOff>
    </xdr:to>
    <xdr:pic>
      <xdr:nvPicPr>
        <xdr:cNvPr id="2" name="Picture 1">
          <a:extLst>
            <a:ext uri="{FF2B5EF4-FFF2-40B4-BE49-F238E27FC236}">
              <a16:creationId xmlns:a16="http://schemas.microsoft.com/office/drawing/2014/main" id="{B8F1191D-B5EE-45C7-853A-96C84CFB66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694925" y="28575"/>
          <a:ext cx="1482725" cy="569296"/>
        </a:xfrm>
        <a:prstGeom prst="rect">
          <a:avLst/>
        </a:prstGeom>
      </xdr:spPr>
    </xdr:pic>
    <xdr:clientData/>
  </xdr:twoCellAnchor>
  <xdr:twoCellAnchor editAs="oneCell">
    <xdr:from>
      <xdr:col>23</xdr:col>
      <xdr:colOff>400050</xdr:colOff>
      <xdr:row>0</xdr:row>
      <xdr:rowOff>49213</xdr:rowOff>
    </xdr:from>
    <xdr:to>
      <xdr:col>26</xdr:col>
      <xdr:colOff>53975</xdr:colOff>
      <xdr:row>0</xdr:row>
      <xdr:rowOff>621684</xdr:rowOff>
    </xdr:to>
    <xdr:pic>
      <xdr:nvPicPr>
        <xdr:cNvPr id="3" name="Picture 2">
          <a:extLst>
            <a:ext uri="{FF2B5EF4-FFF2-40B4-BE49-F238E27FC236}">
              <a16:creationId xmlns:a16="http://schemas.microsoft.com/office/drawing/2014/main" id="{F1935D90-15A1-4DEB-91FF-E1C5D4CA7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6354525" y="49213"/>
          <a:ext cx="1511300" cy="572471"/>
        </a:xfrm>
        <a:prstGeom prst="rect">
          <a:avLst/>
        </a:prstGeom>
      </xdr:spPr>
    </xdr:pic>
    <xdr:clientData/>
  </xdr:twoCellAnchor>
  <xdr:twoCellAnchor editAs="oneCell">
    <xdr:from>
      <xdr:col>36</xdr:col>
      <xdr:colOff>495300</xdr:colOff>
      <xdr:row>0</xdr:row>
      <xdr:rowOff>1587</xdr:rowOff>
    </xdr:from>
    <xdr:to>
      <xdr:col>39</xdr:col>
      <xdr:colOff>139700</xdr:colOff>
      <xdr:row>0</xdr:row>
      <xdr:rowOff>580408</xdr:rowOff>
    </xdr:to>
    <xdr:pic>
      <xdr:nvPicPr>
        <xdr:cNvPr id="4" name="Picture 3">
          <a:extLst>
            <a:ext uri="{FF2B5EF4-FFF2-40B4-BE49-F238E27FC236}">
              <a16:creationId xmlns:a16="http://schemas.microsoft.com/office/drawing/2014/main" id="{0E14FBC0-98DA-4FCA-841D-28796DCE0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6978750" y="1587"/>
          <a:ext cx="1504950" cy="575646"/>
        </a:xfrm>
        <a:prstGeom prst="rect">
          <a:avLst/>
        </a:prstGeom>
      </xdr:spPr>
    </xdr:pic>
    <xdr:clientData/>
  </xdr:twoCellAnchor>
  <xdr:twoCellAnchor editAs="oneCell">
    <xdr:from>
      <xdr:col>50</xdr:col>
      <xdr:colOff>222250</xdr:colOff>
      <xdr:row>0</xdr:row>
      <xdr:rowOff>0</xdr:rowOff>
    </xdr:from>
    <xdr:to>
      <xdr:col>52</xdr:col>
      <xdr:colOff>485775</xdr:colOff>
      <xdr:row>0</xdr:row>
      <xdr:rowOff>572471</xdr:rowOff>
    </xdr:to>
    <xdr:pic>
      <xdr:nvPicPr>
        <xdr:cNvPr id="5" name="Picture 4">
          <a:extLst>
            <a:ext uri="{FF2B5EF4-FFF2-40B4-BE49-F238E27FC236}">
              <a16:creationId xmlns:a16="http://schemas.microsoft.com/office/drawing/2014/main" id="{B1C7DAFB-C566-4CF0-8915-2125767ED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501425" y="0"/>
          <a:ext cx="1482725" cy="5724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418128</xdr:colOff>
      <xdr:row>0</xdr:row>
      <xdr:rowOff>0</xdr:rowOff>
    </xdr:from>
    <xdr:to>
      <xdr:col>13</xdr:col>
      <xdr:colOff>1065647</xdr:colOff>
      <xdr:row>1</xdr:row>
      <xdr:rowOff>1138</xdr:rowOff>
    </xdr:to>
    <xdr:pic>
      <xdr:nvPicPr>
        <xdr:cNvPr id="2" name="Picture 1">
          <a:extLst>
            <a:ext uri="{FF2B5EF4-FFF2-40B4-BE49-F238E27FC236}">
              <a16:creationId xmlns:a16="http://schemas.microsoft.com/office/drawing/2014/main" id="{F74D4653-5C3D-45DC-9EF8-B0630CC91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9004945" y="0"/>
          <a:ext cx="1498866" cy="569296"/>
        </a:xfrm>
        <a:prstGeom prst="rect">
          <a:avLst/>
        </a:prstGeom>
      </xdr:spPr>
    </xdr:pic>
    <xdr:clientData/>
  </xdr:twoCellAnchor>
  <xdr:twoCellAnchor editAs="oneCell">
    <xdr:from>
      <xdr:col>26</xdr:col>
      <xdr:colOff>757873</xdr:colOff>
      <xdr:row>0</xdr:row>
      <xdr:rowOff>0</xdr:rowOff>
    </xdr:from>
    <xdr:to>
      <xdr:col>28</xdr:col>
      <xdr:colOff>46365</xdr:colOff>
      <xdr:row>1</xdr:row>
      <xdr:rowOff>1138</xdr:rowOff>
    </xdr:to>
    <xdr:pic>
      <xdr:nvPicPr>
        <xdr:cNvPr id="3" name="Picture 2">
          <a:extLst>
            <a:ext uri="{FF2B5EF4-FFF2-40B4-BE49-F238E27FC236}">
              <a16:creationId xmlns:a16="http://schemas.microsoft.com/office/drawing/2014/main" id="{6DC1CF0B-5118-4845-82FE-1EB26DED1F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9010301" y="0"/>
          <a:ext cx="1475714" cy="56558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146050</xdr:colOff>
      <xdr:row>0</xdr:row>
      <xdr:rowOff>0</xdr:rowOff>
    </xdr:from>
    <xdr:to>
      <xdr:col>11</xdr:col>
      <xdr:colOff>103869</xdr:colOff>
      <xdr:row>0</xdr:row>
      <xdr:rowOff>600074</xdr:rowOff>
    </xdr:to>
    <xdr:pic>
      <xdr:nvPicPr>
        <xdr:cNvPr id="2" name="Picture 1">
          <a:extLst>
            <a:ext uri="{FF2B5EF4-FFF2-40B4-BE49-F238E27FC236}">
              <a16:creationId xmlns:a16="http://schemas.microsoft.com/office/drawing/2014/main" id="{8EFCE6E9-8B06-4419-966F-33BB5A12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976256" y="0"/>
          <a:ext cx="1529444" cy="60324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247650</xdr:colOff>
      <xdr:row>0</xdr:row>
      <xdr:rowOff>0</xdr:rowOff>
    </xdr:from>
    <xdr:to>
      <xdr:col>12</xdr:col>
      <xdr:colOff>164194</xdr:colOff>
      <xdr:row>0</xdr:row>
      <xdr:rowOff>600074</xdr:rowOff>
    </xdr:to>
    <xdr:pic>
      <xdr:nvPicPr>
        <xdr:cNvPr id="2" name="Picture 1">
          <a:extLst>
            <a:ext uri="{FF2B5EF4-FFF2-40B4-BE49-F238E27FC236}">
              <a16:creationId xmlns:a16="http://schemas.microsoft.com/office/drawing/2014/main" id="{AE75E041-BF17-4132-A0FA-5613EDC83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093606" y="0"/>
          <a:ext cx="1529444" cy="603249"/>
        </a:xfrm>
        <a:prstGeom prst="rect">
          <a:avLst/>
        </a:prstGeom>
      </xdr:spPr>
    </xdr:pic>
    <xdr:clientData/>
  </xdr:twoCellAnchor>
  <xdr:twoCellAnchor editAs="oneCell">
    <xdr:from>
      <xdr:col>23</xdr:col>
      <xdr:colOff>300264</xdr:colOff>
      <xdr:row>0</xdr:row>
      <xdr:rowOff>0</xdr:rowOff>
    </xdr:from>
    <xdr:to>
      <xdr:col>25</xdr:col>
      <xdr:colOff>588737</xdr:colOff>
      <xdr:row>0</xdr:row>
      <xdr:rowOff>600074</xdr:rowOff>
    </xdr:to>
    <xdr:pic>
      <xdr:nvPicPr>
        <xdr:cNvPr id="3" name="Picture 2">
          <a:extLst>
            <a:ext uri="{FF2B5EF4-FFF2-40B4-BE49-F238E27FC236}">
              <a16:creationId xmlns:a16="http://schemas.microsoft.com/office/drawing/2014/main" id="{AEB67C83-1EB8-4554-872B-54B13A71E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8976763" y="0"/>
          <a:ext cx="1540330" cy="600074"/>
        </a:xfrm>
        <a:prstGeom prst="rect">
          <a:avLst/>
        </a:prstGeom>
      </xdr:spPr>
    </xdr:pic>
    <xdr:clientData/>
  </xdr:twoCellAnchor>
  <xdr:twoCellAnchor editAs="oneCell">
    <xdr:from>
      <xdr:col>35</xdr:col>
      <xdr:colOff>438149</xdr:colOff>
      <xdr:row>0</xdr:row>
      <xdr:rowOff>0</xdr:rowOff>
    </xdr:from>
    <xdr:to>
      <xdr:col>38</xdr:col>
      <xdr:colOff>84365</xdr:colOff>
      <xdr:row>0</xdr:row>
      <xdr:rowOff>600074</xdr:rowOff>
    </xdr:to>
    <xdr:pic>
      <xdr:nvPicPr>
        <xdr:cNvPr id="4" name="Picture 3">
          <a:extLst>
            <a:ext uri="{FF2B5EF4-FFF2-40B4-BE49-F238E27FC236}">
              <a16:creationId xmlns:a16="http://schemas.microsoft.com/office/drawing/2014/main" id="{D034529B-BECE-4963-9546-C8ECA0556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0095381" y="0"/>
          <a:ext cx="1520827" cy="603249"/>
        </a:xfrm>
        <a:prstGeom prst="rect">
          <a:avLst/>
        </a:prstGeom>
      </xdr:spPr>
    </xdr:pic>
    <xdr:clientData/>
  </xdr:twoCellAnchor>
  <xdr:twoCellAnchor editAs="oneCell">
    <xdr:from>
      <xdr:col>47</xdr:col>
      <xdr:colOff>441761</xdr:colOff>
      <xdr:row>0</xdr:row>
      <xdr:rowOff>0</xdr:rowOff>
    </xdr:from>
    <xdr:to>
      <xdr:col>49</xdr:col>
      <xdr:colOff>591574</xdr:colOff>
      <xdr:row>0</xdr:row>
      <xdr:rowOff>600074</xdr:rowOff>
    </xdr:to>
    <xdr:pic>
      <xdr:nvPicPr>
        <xdr:cNvPr id="5" name="Picture 4">
          <a:extLst>
            <a:ext uri="{FF2B5EF4-FFF2-40B4-BE49-F238E27FC236}">
              <a16:creationId xmlns:a16="http://schemas.microsoft.com/office/drawing/2014/main" id="{AA907C2D-7E92-4D12-9B6E-4849CCD4C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8746661" y="0"/>
          <a:ext cx="1544323" cy="60642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10</xdr:col>
      <xdr:colOff>234950</xdr:colOff>
      <xdr:row>0</xdr:row>
      <xdr:rowOff>0</xdr:rowOff>
    </xdr:from>
    <xdr:to>
      <xdr:col>12</xdr:col>
      <xdr:colOff>145144</xdr:colOff>
      <xdr:row>0</xdr:row>
      <xdr:rowOff>603249</xdr:rowOff>
    </xdr:to>
    <xdr:pic>
      <xdr:nvPicPr>
        <xdr:cNvPr id="2" name="Picture 1">
          <a:extLst>
            <a:ext uri="{FF2B5EF4-FFF2-40B4-BE49-F238E27FC236}">
              <a16:creationId xmlns:a16="http://schemas.microsoft.com/office/drawing/2014/main" id="{3C6CE97F-D86B-4A0A-90AD-D0D79C7554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15831" y="0"/>
          <a:ext cx="1519919" cy="600074"/>
        </a:xfrm>
        <a:prstGeom prst="rect">
          <a:avLst/>
        </a:prstGeom>
      </xdr:spPr>
    </xdr:pic>
    <xdr:clientData/>
  </xdr:twoCellAnchor>
  <xdr:twoCellAnchor editAs="oneCell">
    <xdr:from>
      <xdr:col>21</xdr:col>
      <xdr:colOff>291235</xdr:colOff>
      <xdr:row>0</xdr:row>
      <xdr:rowOff>0</xdr:rowOff>
    </xdr:from>
    <xdr:to>
      <xdr:col>23</xdr:col>
      <xdr:colOff>553853</xdr:colOff>
      <xdr:row>0</xdr:row>
      <xdr:rowOff>600074</xdr:rowOff>
    </xdr:to>
    <xdr:pic>
      <xdr:nvPicPr>
        <xdr:cNvPr id="3" name="Picture 2">
          <a:extLst>
            <a:ext uri="{FF2B5EF4-FFF2-40B4-BE49-F238E27FC236}">
              <a16:creationId xmlns:a16="http://schemas.microsoft.com/office/drawing/2014/main" id="{7B6D17B7-933E-4672-9B5D-D46A072A2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8539056" y="0"/>
          <a:ext cx="1509528" cy="600074"/>
        </a:xfrm>
        <a:prstGeom prst="rect">
          <a:avLst/>
        </a:prstGeom>
      </xdr:spPr>
    </xdr:pic>
    <xdr:clientData/>
  </xdr:twoCellAnchor>
  <xdr:twoCellAnchor editAs="oneCell">
    <xdr:from>
      <xdr:col>33</xdr:col>
      <xdr:colOff>497898</xdr:colOff>
      <xdr:row>0</xdr:row>
      <xdr:rowOff>0</xdr:rowOff>
    </xdr:from>
    <xdr:to>
      <xdr:col>35</xdr:col>
      <xdr:colOff>893377</xdr:colOff>
      <xdr:row>0</xdr:row>
      <xdr:rowOff>600074</xdr:rowOff>
    </xdr:to>
    <xdr:pic>
      <xdr:nvPicPr>
        <xdr:cNvPr id="4" name="Picture 3">
          <a:extLst>
            <a:ext uri="{FF2B5EF4-FFF2-40B4-BE49-F238E27FC236}">
              <a16:creationId xmlns:a16="http://schemas.microsoft.com/office/drawing/2014/main" id="{48DA34EF-4C43-4781-9BCB-42CEF4B3C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9600854" y="0"/>
          <a:ext cx="1512703" cy="603249"/>
        </a:xfrm>
        <a:prstGeom prst="rect">
          <a:avLst/>
        </a:prstGeom>
      </xdr:spPr>
    </xdr:pic>
    <xdr:clientData/>
  </xdr:twoCellAnchor>
  <xdr:twoCellAnchor editAs="oneCell">
    <xdr:from>
      <xdr:col>46</xdr:col>
      <xdr:colOff>292100</xdr:colOff>
      <xdr:row>0</xdr:row>
      <xdr:rowOff>0</xdr:rowOff>
    </xdr:from>
    <xdr:to>
      <xdr:col>48</xdr:col>
      <xdr:colOff>124469</xdr:colOff>
      <xdr:row>0</xdr:row>
      <xdr:rowOff>600074</xdr:rowOff>
    </xdr:to>
    <xdr:pic>
      <xdr:nvPicPr>
        <xdr:cNvPr id="5" name="Picture 4">
          <a:extLst>
            <a:ext uri="{FF2B5EF4-FFF2-40B4-BE49-F238E27FC236}">
              <a16:creationId xmlns:a16="http://schemas.microsoft.com/office/drawing/2014/main" id="{5428518F-026E-46B8-956B-1313F7D57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53931" y="0"/>
          <a:ext cx="1538969" cy="60642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11</xdr:col>
      <xdr:colOff>15875</xdr:colOff>
      <xdr:row>0</xdr:row>
      <xdr:rowOff>0</xdr:rowOff>
    </xdr:from>
    <xdr:to>
      <xdr:col>12</xdr:col>
      <xdr:colOff>122919</xdr:colOff>
      <xdr:row>0</xdr:row>
      <xdr:rowOff>600075</xdr:rowOff>
    </xdr:to>
    <xdr:pic>
      <xdr:nvPicPr>
        <xdr:cNvPr id="2" name="Picture 1">
          <a:extLst>
            <a:ext uri="{FF2B5EF4-FFF2-40B4-BE49-F238E27FC236}">
              <a16:creationId xmlns:a16="http://schemas.microsoft.com/office/drawing/2014/main" id="{B17F91AB-7714-4F9E-BD22-BC44D6BA1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31706" y="0"/>
          <a:ext cx="1545319" cy="600075"/>
        </a:xfrm>
        <a:prstGeom prst="rect">
          <a:avLst/>
        </a:prstGeom>
      </xdr:spPr>
    </xdr:pic>
    <xdr:clientData/>
  </xdr:twoCellAnchor>
  <xdr:twoCellAnchor editAs="oneCell">
    <xdr:from>
      <xdr:col>21</xdr:col>
      <xdr:colOff>478518</xdr:colOff>
      <xdr:row>0</xdr:row>
      <xdr:rowOff>0</xdr:rowOff>
    </xdr:from>
    <xdr:to>
      <xdr:col>23</xdr:col>
      <xdr:colOff>772041</xdr:colOff>
      <xdr:row>0</xdr:row>
      <xdr:rowOff>600075</xdr:rowOff>
    </xdr:to>
    <xdr:pic>
      <xdr:nvPicPr>
        <xdr:cNvPr id="3" name="Picture 2">
          <a:extLst>
            <a:ext uri="{FF2B5EF4-FFF2-40B4-BE49-F238E27FC236}">
              <a16:creationId xmlns:a16="http://schemas.microsoft.com/office/drawing/2014/main" id="{726F2445-EDAD-4938-A052-E0334BCBA3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8795788" y="0"/>
          <a:ext cx="1543051" cy="596900"/>
        </a:xfrm>
        <a:prstGeom prst="rect">
          <a:avLst/>
        </a:prstGeom>
      </xdr:spPr>
    </xdr:pic>
    <xdr:clientData/>
  </xdr:twoCellAnchor>
  <xdr:twoCellAnchor editAs="oneCell">
    <xdr:from>
      <xdr:col>33</xdr:col>
      <xdr:colOff>383267</xdr:colOff>
      <xdr:row>0</xdr:row>
      <xdr:rowOff>0</xdr:rowOff>
    </xdr:from>
    <xdr:to>
      <xdr:col>35</xdr:col>
      <xdr:colOff>676791</xdr:colOff>
      <xdr:row>0</xdr:row>
      <xdr:rowOff>600075</xdr:rowOff>
    </xdr:to>
    <xdr:pic>
      <xdr:nvPicPr>
        <xdr:cNvPr id="4" name="Picture 3">
          <a:extLst>
            <a:ext uri="{FF2B5EF4-FFF2-40B4-BE49-F238E27FC236}">
              <a16:creationId xmlns:a16="http://schemas.microsoft.com/office/drawing/2014/main" id="{377B7312-AE39-453E-8A55-D8AE74DF1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0137564" y="0"/>
          <a:ext cx="1533526" cy="600075"/>
        </a:xfrm>
        <a:prstGeom prst="rect">
          <a:avLst/>
        </a:prstGeom>
      </xdr:spPr>
    </xdr:pic>
    <xdr:clientData/>
  </xdr:twoCellAnchor>
  <xdr:twoCellAnchor editAs="oneCell">
    <xdr:from>
      <xdr:col>45</xdr:col>
      <xdr:colOff>525114</xdr:colOff>
      <xdr:row>0</xdr:row>
      <xdr:rowOff>0</xdr:rowOff>
    </xdr:from>
    <xdr:to>
      <xdr:col>47</xdr:col>
      <xdr:colOff>812741</xdr:colOff>
      <xdr:row>0</xdr:row>
      <xdr:rowOff>603249</xdr:rowOff>
    </xdr:to>
    <xdr:pic>
      <xdr:nvPicPr>
        <xdr:cNvPr id="5" name="Picture 4">
          <a:extLst>
            <a:ext uri="{FF2B5EF4-FFF2-40B4-BE49-F238E27FC236}">
              <a16:creationId xmlns:a16="http://schemas.microsoft.com/office/drawing/2014/main" id="{86F0BB72-72D7-4DDF-BC25-0764D56CF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3175516" y="0"/>
          <a:ext cx="1564370" cy="60642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10</xdr:col>
      <xdr:colOff>190500</xdr:colOff>
      <xdr:row>0</xdr:row>
      <xdr:rowOff>0</xdr:rowOff>
    </xdr:from>
    <xdr:to>
      <xdr:col>11</xdr:col>
      <xdr:colOff>1190778</xdr:colOff>
      <xdr:row>0</xdr:row>
      <xdr:rowOff>600074</xdr:rowOff>
    </xdr:to>
    <xdr:pic>
      <xdr:nvPicPr>
        <xdr:cNvPr id="2" name="Picture 1">
          <a:extLst>
            <a:ext uri="{FF2B5EF4-FFF2-40B4-BE49-F238E27FC236}">
              <a16:creationId xmlns:a16="http://schemas.microsoft.com/office/drawing/2014/main" id="{BA77F57A-3C39-4B3E-8F01-32D0036DAF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3795406" y="0"/>
          <a:ext cx="1529444" cy="603249"/>
        </a:xfrm>
        <a:prstGeom prst="rect">
          <a:avLst/>
        </a:prstGeom>
      </xdr:spPr>
    </xdr:pic>
    <xdr:clientData/>
  </xdr:twoCellAnchor>
  <xdr:twoCellAnchor editAs="oneCell">
    <xdr:from>
      <xdr:col>22</xdr:col>
      <xdr:colOff>461434</xdr:colOff>
      <xdr:row>0</xdr:row>
      <xdr:rowOff>52917</xdr:rowOff>
    </xdr:from>
    <xdr:to>
      <xdr:col>24</xdr:col>
      <xdr:colOff>133956</xdr:colOff>
      <xdr:row>1</xdr:row>
      <xdr:rowOff>17991</xdr:rowOff>
    </xdr:to>
    <xdr:pic>
      <xdr:nvPicPr>
        <xdr:cNvPr id="3" name="Picture 2">
          <a:extLst>
            <a:ext uri="{FF2B5EF4-FFF2-40B4-BE49-F238E27FC236}">
              <a16:creationId xmlns:a16="http://schemas.microsoft.com/office/drawing/2014/main" id="{3FE27AE5-1230-4815-AB03-D8C97ADC6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5322711" y="52917"/>
          <a:ext cx="1524605" cy="600074"/>
        </a:xfrm>
        <a:prstGeom prst="rect">
          <a:avLst/>
        </a:prstGeom>
      </xdr:spPr>
    </xdr:pic>
    <xdr:clientData/>
  </xdr:twoCellAnchor>
  <xdr:twoCellAnchor editAs="oneCell">
    <xdr:from>
      <xdr:col>34</xdr:col>
      <xdr:colOff>400805</xdr:colOff>
      <xdr:row>0</xdr:row>
      <xdr:rowOff>10583</xdr:rowOff>
    </xdr:from>
    <xdr:to>
      <xdr:col>36</xdr:col>
      <xdr:colOff>66524</xdr:colOff>
      <xdr:row>0</xdr:row>
      <xdr:rowOff>620182</xdr:rowOff>
    </xdr:to>
    <xdr:pic>
      <xdr:nvPicPr>
        <xdr:cNvPr id="4" name="Picture 3">
          <a:extLst>
            <a:ext uri="{FF2B5EF4-FFF2-40B4-BE49-F238E27FC236}">
              <a16:creationId xmlns:a16="http://schemas.microsoft.com/office/drawing/2014/main" id="{8C2CA10B-C334-4CE1-986D-F15D6CB3A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07890793" y="10583"/>
          <a:ext cx="1524152" cy="603249"/>
        </a:xfrm>
        <a:prstGeom prst="rect">
          <a:avLst/>
        </a:prstGeom>
      </xdr:spPr>
    </xdr:pic>
    <xdr:clientData/>
  </xdr:twoCellAnchor>
  <xdr:twoCellAnchor editAs="oneCell">
    <xdr:from>
      <xdr:col>46</xdr:col>
      <xdr:colOff>416528</xdr:colOff>
      <xdr:row>0</xdr:row>
      <xdr:rowOff>63500</xdr:rowOff>
    </xdr:from>
    <xdr:to>
      <xdr:col>48</xdr:col>
      <xdr:colOff>97063</xdr:colOff>
      <xdr:row>1</xdr:row>
      <xdr:rowOff>31749</xdr:rowOff>
    </xdr:to>
    <xdr:pic>
      <xdr:nvPicPr>
        <xdr:cNvPr id="5" name="Picture 4">
          <a:extLst>
            <a:ext uri="{FF2B5EF4-FFF2-40B4-BE49-F238E27FC236}">
              <a16:creationId xmlns:a16="http://schemas.microsoft.com/office/drawing/2014/main" id="{724F961A-FA5B-4769-A703-25211F7A62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00373604" y="63500"/>
          <a:ext cx="1532618" cy="600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15</xdr:col>
      <xdr:colOff>102658</xdr:colOff>
      <xdr:row>0</xdr:row>
      <xdr:rowOff>0</xdr:rowOff>
    </xdr:from>
    <xdr:to>
      <xdr:col>18</xdr:col>
      <xdr:colOff>45661</xdr:colOff>
      <xdr:row>0</xdr:row>
      <xdr:rowOff>600074</xdr:rowOff>
    </xdr:to>
    <xdr:pic>
      <xdr:nvPicPr>
        <xdr:cNvPr id="2" name="Picture 1">
          <a:extLst>
            <a:ext uri="{FF2B5EF4-FFF2-40B4-BE49-F238E27FC236}">
              <a16:creationId xmlns:a16="http://schemas.microsoft.com/office/drawing/2014/main" id="{F9733704-A341-46C3-BEB6-3460E2DCD1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8694239" y="0"/>
          <a:ext cx="1517803" cy="600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476250</xdr:colOff>
      <xdr:row>0</xdr:row>
      <xdr:rowOff>0</xdr:rowOff>
    </xdr:from>
    <xdr:to>
      <xdr:col>7</xdr:col>
      <xdr:colOff>132099</xdr:colOff>
      <xdr:row>1</xdr:row>
      <xdr:rowOff>0</xdr:rowOff>
    </xdr:to>
    <xdr:pic>
      <xdr:nvPicPr>
        <xdr:cNvPr id="2" name="Picture 1">
          <a:extLst>
            <a:ext uri="{FF2B5EF4-FFF2-40B4-BE49-F238E27FC236}">
              <a16:creationId xmlns:a16="http://schemas.microsoft.com/office/drawing/2014/main" id="{AA417ED2-14B9-482E-8066-060B233E2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49001" y="0"/>
          <a:ext cx="1522749" cy="635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17</xdr:col>
      <xdr:colOff>248709</xdr:colOff>
      <xdr:row>0</xdr:row>
      <xdr:rowOff>1</xdr:rowOff>
    </xdr:from>
    <xdr:to>
      <xdr:col>19</xdr:col>
      <xdr:colOff>19683</xdr:colOff>
      <xdr:row>0</xdr:row>
      <xdr:rowOff>466726</xdr:rowOff>
    </xdr:to>
    <xdr:pic>
      <xdr:nvPicPr>
        <xdr:cNvPr id="2" name="Picture 1">
          <a:extLst>
            <a:ext uri="{FF2B5EF4-FFF2-40B4-BE49-F238E27FC236}">
              <a16:creationId xmlns:a16="http://schemas.microsoft.com/office/drawing/2014/main" id="{395A8B5D-0005-461D-88DE-5D546E939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837567" y="1"/>
          <a:ext cx="1314024" cy="469900"/>
        </a:xfrm>
        <a:prstGeom prst="rect">
          <a:avLst/>
        </a:prstGeom>
      </xdr:spPr>
    </xdr:pic>
    <xdr:clientData/>
  </xdr:twoCellAnchor>
  <xdr:twoCellAnchor editAs="oneCell">
    <xdr:from>
      <xdr:col>35</xdr:col>
      <xdr:colOff>142875</xdr:colOff>
      <xdr:row>0</xdr:row>
      <xdr:rowOff>0</xdr:rowOff>
    </xdr:from>
    <xdr:to>
      <xdr:col>37</xdr:col>
      <xdr:colOff>520700</xdr:colOff>
      <xdr:row>1</xdr:row>
      <xdr:rowOff>113793</xdr:rowOff>
    </xdr:to>
    <xdr:pic>
      <xdr:nvPicPr>
        <xdr:cNvPr id="3" name="Picture 2">
          <a:extLst>
            <a:ext uri="{FF2B5EF4-FFF2-40B4-BE49-F238E27FC236}">
              <a16:creationId xmlns:a16="http://schemas.microsoft.com/office/drawing/2014/main" id="{EA83E41F-729C-4BE3-9A2A-7250FFFBE5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9077425" y="0"/>
          <a:ext cx="1616075" cy="685293"/>
        </a:xfrm>
        <a:prstGeom prst="rect">
          <a:avLst/>
        </a:prstGeom>
      </xdr:spPr>
    </xdr:pic>
    <xdr:clientData/>
  </xdr:twoCellAnchor>
  <xdr:twoCellAnchor editAs="oneCell">
    <xdr:from>
      <xdr:col>54</xdr:col>
      <xdr:colOff>415396</xdr:colOff>
      <xdr:row>0</xdr:row>
      <xdr:rowOff>0</xdr:rowOff>
    </xdr:from>
    <xdr:to>
      <xdr:col>56</xdr:col>
      <xdr:colOff>465770</xdr:colOff>
      <xdr:row>0</xdr:row>
      <xdr:rowOff>549275</xdr:rowOff>
    </xdr:to>
    <xdr:pic>
      <xdr:nvPicPr>
        <xdr:cNvPr id="4" name="Picture 3">
          <a:extLst>
            <a:ext uri="{FF2B5EF4-FFF2-40B4-BE49-F238E27FC236}">
              <a16:creationId xmlns:a16="http://schemas.microsoft.com/office/drawing/2014/main" id="{69296FB9-90B9-451E-8F14-6A667F1CA3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27555" y="0"/>
          <a:ext cx="1291799" cy="549275"/>
        </a:xfrm>
        <a:prstGeom prst="rect">
          <a:avLst/>
        </a:prstGeom>
      </xdr:spPr>
    </xdr:pic>
    <xdr:clientData/>
  </xdr:twoCellAnchor>
  <xdr:twoCellAnchor editAs="oneCell">
    <xdr:from>
      <xdr:col>69</xdr:col>
      <xdr:colOff>425450</xdr:colOff>
      <xdr:row>0</xdr:row>
      <xdr:rowOff>0</xdr:rowOff>
    </xdr:from>
    <xdr:to>
      <xdr:col>72</xdr:col>
      <xdr:colOff>73178</xdr:colOff>
      <xdr:row>1</xdr:row>
      <xdr:rowOff>28574</xdr:rowOff>
    </xdr:to>
    <xdr:pic>
      <xdr:nvPicPr>
        <xdr:cNvPr id="5" name="Picture 4">
          <a:extLst>
            <a:ext uri="{FF2B5EF4-FFF2-40B4-BE49-F238E27FC236}">
              <a16:creationId xmlns:a16="http://schemas.microsoft.com/office/drawing/2014/main" id="{C0A44982-5A43-461F-A5AC-1446FA4BE7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8046822" y="0"/>
          <a:ext cx="1552728" cy="600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17</xdr:col>
      <xdr:colOff>152400</xdr:colOff>
      <xdr:row>0</xdr:row>
      <xdr:rowOff>0</xdr:rowOff>
    </xdr:from>
    <xdr:to>
      <xdr:col>18</xdr:col>
      <xdr:colOff>1036740</xdr:colOff>
      <xdr:row>0</xdr:row>
      <xdr:rowOff>552450</xdr:rowOff>
    </xdr:to>
    <xdr:pic>
      <xdr:nvPicPr>
        <xdr:cNvPr id="2" name="Picture 1">
          <a:extLst>
            <a:ext uri="{FF2B5EF4-FFF2-40B4-BE49-F238E27FC236}">
              <a16:creationId xmlns:a16="http://schemas.microsoft.com/office/drawing/2014/main" id="{70D93507-2784-4634-9826-02DABF1899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919060" y="0"/>
          <a:ext cx="1424090" cy="552450"/>
        </a:xfrm>
        <a:prstGeom prst="rect">
          <a:avLst/>
        </a:prstGeom>
      </xdr:spPr>
    </xdr:pic>
    <xdr:clientData/>
  </xdr:twoCellAnchor>
  <xdr:twoCellAnchor editAs="oneCell">
    <xdr:from>
      <xdr:col>35</xdr:col>
      <xdr:colOff>239713</xdr:colOff>
      <xdr:row>0</xdr:row>
      <xdr:rowOff>0</xdr:rowOff>
    </xdr:from>
    <xdr:to>
      <xdr:col>38</xdr:col>
      <xdr:colOff>106363</xdr:colOff>
      <xdr:row>1</xdr:row>
      <xdr:rowOff>113793</xdr:rowOff>
    </xdr:to>
    <xdr:pic>
      <xdr:nvPicPr>
        <xdr:cNvPr id="3" name="Picture 2">
          <a:extLst>
            <a:ext uri="{FF2B5EF4-FFF2-40B4-BE49-F238E27FC236}">
              <a16:creationId xmlns:a16="http://schemas.microsoft.com/office/drawing/2014/main" id="{316E2B63-D067-4B37-9DA1-C34839D1E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872637" y="0"/>
          <a:ext cx="1724025" cy="685293"/>
        </a:xfrm>
        <a:prstGeom prst="rect">
          <a:avLst/>
        </a:prstGeom>
      </xdr:spPr>
    </xdr:pic>
    <xdr:clientData/>
  </xdr:twoCellAnchor>
  <xdr:twoCellAnchor editAs="oneCell">
    <xdr:from>
      <xdr:col>54</xdr:col>
      <xdr:colOff>452437</xdr:colOff>
      <xdr:row>0</xdr:row>
      <xdr:rowOff>0</xdr:rowOff>
    </xdr:from>
    <xdr:to>
      <xdr:col>56</xdr:col>
      <xdr:colOff>485877</xdr:colOff>
      <xdr:row>0</xdr:row>
      <xdr:rowOff>552450</xdr:rowOff>
    </xdr:to>
    <xdr:pic>
      <xdr:nvPicPr>
        <xdr:cNvPr id="4" name="Picture 3">
          <a:extLst>
            <a:ext uri="{FF2B5EF4-FFF2-40B4-BE49-F238E27FC236}">
              <a16:creationId xmlns:a16="http://schemas.microsoft.com/office/drawing/2014/main" id="{AC85CA09-76A4-4B98-AE13-516110BA4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13798" y="0"/>
          <a:ext cx="1268515" cy="552450"/>
        </a:xfrm>
        <a:prstGeom prst="rect">
          <a:avLst/>
        </a:prstGeom>
      </xdr:spPr>
    </xdr:pic>
    <xdr:clientData/>
  </xdr:twoCellAnchor>
  <xdr:twoCellAnchor editAs="oneCell">
    <xdr:from>
      <xdr:col>69</xdr:col>
      <xdr:colOff>403225</xdr:colOff>
      <xdr:row>0</xdr:row>
      <xdr:rowOff>0</xdr:rowOff>
    </xdr:from>
    <xdr:to>
      <xdr:col>72</xdr:col>
      <xdr:colOff>50953</xdr:colOff>
      <xdr:row>1</xdr:row>
      <xdr:rowOff>28574</xdr:rowOff>
    </xdr:to>
    <xdr:pic>
      <xdr:nvPicPr>
        <xdr:cNvPr id="5" name="Picture 4">
          <a:extLst>
            <a:ext uri="{FF2B5EF4-FFF2-40B4-BE49-F238E27FC236}">
              <a16:creationId xmlns:a16="http://schemas.microsoft.com/office/drawing/2014/main" id="{7E5A727B-9A2F-46D5-B5CA-D1B775B1E5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8069047" y="0"/>
          <a:ext cx="1552728" cy="600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-458306684</xdr:colOff>
      <xdr:row>0</xdr:row>
      <xdr:rowOff>0</xdr:rowOff>
    </xdr:from>
    <xdr:to>
      <xdr:col>0</xdr:col>
      <xdr:colOff>-456977844</xdr:colOff>
      <xdr:row>0</xdr:row>
      <xdr:rowOff>552450</xdr:rowOff>
    </xdr:to>
    <xdr:pic>
      <xdr:nvPicPr>
        <xdr:cNvPr id="2" name="Picture 1">
          <a:extLst>
            <a:ext uri="{FF2B5EF4-FFF2-40B4-BE49-F238E27FC236}">
              <a16:creationId xmlns:a16="http://schemas.microsoft.com/office/drawing/2014/main" id="{0D3A6BE6-BFB5-4FD7-B2D0-6A9E599533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7265219" y="0"/>
          <a:ext cx="1325665" cy="552450"/>
        </a:xfrm>
        <a:prstGeom prst="rect">
          <a:avLst/>
        </a:prstGeom>
      </xdr:spPr>
    </xdr:pic>
    <xdr:clientData/>
  </xdr:twoCellAnchor>
  <xdr:twoCellAnchor editAs="oneCell">
    <xdr:from>
      <xdr:col>17</xdr:col>
      <xdr:colOff>482600</xdr:colOff>
      <xdr:row>0</xdr:row>
      <xdr:rowOff>0</xdr:rowOff>
    </xdr:from>
    <xdr:to>
      <xdr:col>18</xdr:col>
      <xdr:colOff>1274865</xdr:colOff>
      <xdr:row>0</xdr:row>
      <xdr:rowOff>552450</xdr:rowOff>
    </xdr:to>
    <xdr:pic>
      <xdr:nvPicPr>
        <xdr:cNvPr id="3" name="Picture 2">
          <a:extLst>
            <a:ext uri="{FF2B5EF4-FFF2-40B4-BE49-F238E27FC236}">
              <a16:creationId xmlns:a16="http://schemas.microsoft.com/office/drawing/2014/main" id="{76DA2B47-413B-4A28-A2FC-FEEE706D9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928585" y="0"/>
          <a:ext cx="1332015" cy="552450"/>
        </a:xfrm>
        <a:prstGeom prst="rect">
          <a:avLst/>
        </a:prstGeom>
      </xdr:spPr>
    </xdr:pic>
    <xdr:clientData/>
  </xdr:twoCellAnchor>
  <xdr:twoCellAnchor editAs="oneCell">
    <xdr:from>
      <xdr:col>35</xdr:col>
      <xdr:colOff>133350</xdr:colOff>
      <xdr:row>0</xdr:row>
      <xdr:rowOff>0</xdr:rowOff>
    </xdr:from>
    <xdr:to>
      <xdr:col>38</xdr:col>
      <xdr:colOff>0</xdr:colOff>
      <xdr:row>1</xdr:row>
      <xdr:rowOff>113793</xdr:rowOff>
    </xdr:to>
    <xdr:pic>
      <xdr:nvPicPr>
        <xdr:cNvPr id="4" name="Picture 3">
          <a:extLst>
            <a:ext uri="{FF2B5EF4-FFF2-40B4-BE49-F238E27FC236}">
              <a16:creationId xmlns:a16="http://schemas.microsoft.com/office/drawing/2014/main" id="{D875A000-2B78-42D1-B1A7-4BEE2A5B5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979000" y="0"/>
          <a:ext cx="1724025" cy="685293"/>
        </a:xfrm>
        <a:prstGeom prst="rect">
          <a:avLst/>
        </a:prstGeom>
      </xdr:spPr>
    </xdr:pic>
    <xdr:clientData/>
  </xdr:twoCellAnchor>
  <xdr:twoCellAnchor editAs="oneCell">
    <xdr:from>
      <xdr:col>54</xdr:col>
      <xdr:colOff>461962</xdr:colOff>
      <xdr:row>0</xdr:row>
      <xdr:rowOff>23813</xdr:rowOff>
    </xdr:from>
    <xdr:to>
      <xdr:col>56</xdr:col>
      <xdr:colOff>543027</xdr:colOff>
      <xdr:row>1</xdr:row>
      <xdr:rowOff>7938</xdr:rowOff>
    </xdr:to>
    <xdr:pic>
      <xdr:nvPicPr>
        <xdr:cNvPr id="5" name="Picture 4">
          <a:extLst>
            <a:ext uri="{FF2B5EF4-FFF2-40B4-BE49-F238E27FC236}">
              <a16:creationId xmlns:a16="http://schemas.microsoft.com/office/drawing/2014/main" id="{B449882D-37D3-45D8-84A9-8B2245D77F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056648" y="23813"/>
          <a:ext cx="1316140" cy="552450"/>
        </a:xfrm>
        <a:prstGeom prst="rect">
          <a:avLst/>
        </a:prstGeom>
      </xdr:spPr>
    </xdr:pic>
    <xdr:clientData/>
  </xdr:twoCellAnchor>
  <xdr:twoCellAnchor editAs="oneCell">
    <xdr:from>
      <xdr:col>66</xdr:col>
      <xdr:colOff>317500</xdr:colOff>
      <xdr:row>0</xdr:row>
      <xdr:rowOff>0</xdr:rowOff>
    </xdr:from>
    <xdr:to>
      <xdr:col>69</xdr:col>
      <xdr:colOff>153</xdr:colOff>
      <xdr:row>1</xdr:row>
      <xdr:rowOff>28574</xdr:rowOff>
    </xdr:to>
    <xdr:pic>
      <xdr:nvPicPr>
        <xdr:cNvPr id="6" name="Picture 5">
          <a:extLst>
            <a:ext uri="{FF2B5EF4-FFF2-40B4-BE49-F238E27FC236}">
              <a16:creationId xmlns:a16="http://schemas.microsoft.com/office/drawing/2014/main" id="{732BD91D-EC16-4017-804C-944EB3658C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0059772" y="0"/>
          <a:ext cx="1552728" cy="600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17</xdr:col>
      <xdr:colOff>304800</xdr:colOff>
      <xdr:row>0</xdr:row>
      <xdr:rowOff>0</xdr:rowOff>
    </xdr:from>
    <xdr:to>
      <xdr:col>19</xdr:col>
      <xdr:colOff>82917</xdr:colOff>
      <xdr:row>0</xdr:row>
      <xdr:rowOff>552450</xdr:rowOff>
    </xdr:to>
    <xdr:pic>
      <xdr:nvPicPr>
        <xdr:cNvPr id="2" name="Picture 1">
          <a:extLst>
            <a:ext uri="{FF2B5EF4-FFF2-40B4-BE49-F238E27FC236}">
              <a16:creationId xmlns:a16="http://schemas.microsoft.com/office/drawing/2014/main" id="{CD20395D-8FAE-44EE-8FE7-DDAC777CC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771158" y="0"/>
          <a:ext cx="1419592" cy="552450"/>
        </a:xfrm>
        <a:prstGeom prst="rect">
          <a:avLst/>
        </a:prstGeom>
      </xdr:spPr>
    </xdr:pic>
    <xdr:clientData/>
  </xdr:twoCellAnchor>
  <xdr:twoCellAnchor editAs="oneCell">
    <xdr:from>
      <xdr:col>35</xdr:col>
      <xdr:colOff>166687</xdr:colOff>
      <xdr:row>0</xdr:row>
      <xdr:rowOff>0</xdr:rowOff>
    </xdr:from>
    <xdr:to>
      <xdr:col>38</xdr:col>
      <xdr:colOff>30162</xdr:colOff>
      <xdr:row>1</xdr:row>
      <xdr:rowOff>113793</xdr:rowOff>
    </xdr:to>
    <xdr:pic>
      <xdr:nvPicPr>
        <xdr:cNvPr id="3" name="Picture 2">
          <a:extLst>
            <a:ext uri="{FF2B5EF4-FFF2-40B4-BE49-F238E27FC236}">
              <a16:creationId xmlns:a16="http://schemas.microsoft.com/office/drawing/2014/main" id="{DAB184E3-3F75-49DD-B726-C35E9E5386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948838" y="0"/>
          <a:ext cx="1720850" cy="685293"/>
        </a:xfrm>
        <a:prstGeom prst="rect">
          <a:avLst/>
        </a:prstGeom>
      </xdr:spPr>
    </xdr:pic>
    <xdr:clientData/>
  </xdr:twoCellAnchor>
  <xdr:twoCellAnchor editAs="oneCell">
    <xdr:from>
      <xdr:col>54</xdr:col>
      <xdr:colOff>304800</xdr:colOff>
      <xdr:row>0</xdr:row>
      <xdr:rowOff>0</xdr:rowOff>
    </xdr:from>
    <xdr:to>
      <xdr:col>56</xdr:col>
      <xdr:colOff>467092</xdr:colOff>
      <xdr:row>0</xdr:row>
      <xdr:rowOff>552450</xdr:rowOff>
    </xdr:to>
    <xdr:pic>
      <xdr:nvPicPr>
        <xdr:cNvPr id="4" name="Picture 3">
          <a:extLst>
            <a:ext uri="{FF2B5EF4-FFF2-40B4-BE49-F238E27FC236}">
              <a16:creationId xmlns:a16="http://schemas.microsoft.com/office/drawing/2014/main" id="{1C708791-90E5-427B-9966-2E5730A5B6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32583" y="0"/>
          <a:ext cx="1397367" cy="552450"/>
        </a:xfrm>
        <a:prstGeom prst="rect">
          <a:avLst/>
        </a:prstGeom>
      </xdr:spPr>
    </xdr:pic>
    <xdr:clientData/>
  </xdr:twoCellAnchor>
  <xdr:twoCellAnchor editAs="oneCell">
    <xdr:from>
      <xdr:col>67</xdr:col>
      <xdr:colOff>257968</xdr:colOff>
      <xdr:row>0</xdr:row>
      <xdr:rowOff>0</xdr:rowOff>
    </xdr:from>
    <xdr:to>
      <xdr:col>69</xdr:col>
      <xdr:colOff>528789</xdr:colOff>
      <xdr:row>1</xdr:row>
      <xdr:rowOff>28574</xdr:rowOff>
    </xdr:to>
    <xdr:pic>
      <xdr:nvPicPr>
        <xdr:cNvPr id="5" name="Picture 4">
          <a:extLst>
            <a:ext uri="{FF2B5EF4-FFF2-40B4-BE49-F238E27FC236}">
              <a16:creationId xmlns:a16="http://schemas.microsoft.com/office/drawing/2014/main" id="{E1F50C09-EA2A-48F7-8952-194373D9A7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176686" y="0"/>
          <a:ext cx="1531296" cy="600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17</xdr:col>
      <xdr:colOff>381000</xdr:colOff>
      <xdr:row>0</xdr:row>
      <xdr:rowOff>0</xdr:rowOff>
    </xdr:from>
    <xdr:to>
      <xdr:col>19</xdr:col>
      <xdr:colOff>101423</xdr:colOff>
      <xdr:row>0</xdr:row>
      <xdr:rowOff>552450</xdr:rowOff>
    </xdr:to>
    <xdr:pic>
      <xdr:nvPicPr>
        <xdr:cNvPr id="2" name="Picture 1">
          <a:extLst>
            <a:ext uri="{FF2B5EF4-FFF2-40B4-BE49-F238E27FC236}">
              <a16:creationId xmlns:a16="http://schemas.microsoft.com/office/drawing/2014/main" id="{E7F73187-085D-4E53-AABC-D2AA68712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849210" y="0"/>
          <a:ext cx="1354240" cy="552450"/>
        </a:xfrm>
        <a:prstGeom prst="rect">
          <a:avLst/>
        </a:prstGeom>
      </xdr:spPr>
    </xdr:pic>
    <xdr:clientData/>
  </xdr:twoCellAnchor>
  <xdr:twoCellAnchor editAs="oneCell">
    <xdr:from>
      <xdr:col>35</xdr:col>
      <xdr:colOff>147205</xdr:colOff>
      <xdr:row>0</xdr:row>
      <xdr:rowOff>0</xdr:rowOff>
    </xdr:from>
    <xdr:to>
      <xdr:col>38</xdr:col>
      <xdr:colOff>177613</xdr:colOff>
      <xdr:row>1</xdr:row>
      <xdr:rowOff>113793</xdr:rowOff>
    </xdr:to>
    <xdr:pic>
      <xdr:nvPicPr>
        <xdr:cNvPr id="3" name="Picture 2">
          <a:extLst>
            <a:ext uri="{FF2B5EF4-FFF2-40B4-BE49-F238E27FC236}">
              <a16:creationId xmlns:a16="http://schemas.microsoft.com/office/drawing/2014/main" id="{F1DB9BFD-B1E6-47F8-9A3E-DBCD37EE52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9731566" y="0"/>
          <a:ext cx="1732684" cy="685293"/>
        </a:xfrm>
        <a:prstGeom prst="rect">
          <a:avLst/>
        </a:prstGeom>
      </xdr:spPr>
    </xdr:pic>
    <xdr:clientData/>
  </xdr:twoCellAnchor>
  <xdr:twoCellAnchor editAs="oneCell">
    <xdr:from>
      <xdr:col>54</xdr:col>
      <xdr:colOff>495300</xdr:colOff>
      <xdr:row>0</xdr:row>
      <xdr:rowOff>0</xdr:rowOff>
    </xdr:from>
    <xdr:to>
      <xdr:col>57</xdr:col>
      <xdr:colOff>125328</xdr:colOff>
      <xdr:row>0</xdr:row>
      <xdr:rowOff>552450</xdr:rowOff>
    </xdr:to>
    <xdr:pic>
      <xdr:nvPicPr>
        <xdr:cNvPr id="4" name="Picture 3">
          <a:extLst>
            <a:ext uri="{FF2B5EF4-FFF2-40B4-BE49-F238E27FC236}">
              <a16:creationId xmlns:a16="http://schemas.microsoft.com/office/drawing/2014/main" id="{3D53B41E-5A9A-4C5F-93D9-46BA8EED50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462560" y="0"/>
          <a:ext cx="1392340" cy="552450"/>
        </a:xfrm>
        <a:prstGeom prst="rect">
          <a:avLst/>
        </a:prstGeom>
      </xdr:spPr>
    </xdr:pic>
    <xdr:clientData/>
  </xdr:twoCellAnchor>
  <xdr:twoCellAnchor editAs="oneCell">
    <xdr:from>
      <xdr:col>67</xdr:col>
      <xdr:colOff>295275</xdr:colOff>
      <xdr:row>0</xdr:row>
      <xdr:rowOff>0</xdr:rowOff>
    </xdr:from>
    <xdr:to>
      <xdr:col>70</xdr:col>
      <xdr:colOff>33211</xdr:colOff>
      <xdr:row>1</xdr:row>
      <xdr:rowOff>28574</xdr:rowOff>
    </xdr:to>
    <xdr:pic>
      <xdr:nvPicPr>
        <xdr:cNvPr id="5" name="Picture 4">
          <a:extLst>
            <a:ext uri="{FF2B5EF4-FFF2-40B4-BE49-F238E27FC236}">
              <a16:creationId xmlns:a16="http://schemas.microsoft.com/office/drawing/2014/main" id="{668D3555-B04D-4EA2-A0BC-C05F9BF555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130647" y="0"/>
          <a:ext cx="1540028" cy="600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11</xdr:col>
      <xdr:colOff>1134893</xdr:colOff>
      <xdr:row>0</xdr:row>
      <xdr:rowOff>0</xdr:rowOff>
    </xdr:from>
    <xdr:to>
      <xdr:col>13</xdr:col>
      <xdr:colOff>517061</xdr:colOff>
      <xdr:row>0</xdr:row>
      <xdr:rowOff>552450</xdr:rowOff>
    </xdr:to>
    <xdr:pic>
      <xdr:nvPicPr>
        <xdr:cNvPr id="2" name="Picture 1">
          <a:extLst>
            <a:ext uri="{FF2B5EF4-FFF2-40B4-BE49-F238E27FC236}">
              <a16:creationId xmlns:a16="http://schemas.microsoft.com/office/drawing/2014/main" id="{0CA412D3-1BC7-4FBE-A235-D27FA13A29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2234019" y="0"/>
          <a:ext cx="1422538" cy="552450"/>
        </a:xfrm>
        <a:prstGeom prst="rect">
          <a:avLst/>
        </a:prstGeom>
      </xdr:spPr>
    </xdr:pic>
    <xdr:clientData/>
  </xdr:twoCellAnchor>
  <xdr:twoCellAnchor editAs="oneCell">
    <xdr:from>
      <xdr:col>22</xdr:col>
      <xdr:colOff>270740</xdr:colOff>
      <xdr:row>0</xdr:row>
      <xdr:rowOff>0</xdr:rowOff>
    </xdr:from>
    <xdr:to>
      <xdr:col>24</xdr:col>
      <xdr:colOff>58881</xdr:colOff>
      <xdr:row>1</xdr:row>
      <xdr:rowOff>113793</xdr:rowOff>
    </xdr:to>
    <xdr:pic>
      <xdr:nvPicPr>
        <xdr:cNvPr id="3" name="Picture 2">
          <a:extLst>
            <a:ext uri="{FF2B5EF4-FFF2-40B4-BE49-F238E27FC236}">
              <a16:creationId xmlns:a16="http://schemas.microsoft.com/office/drawing/2014/main" id="{BD158931-7EA0-482E-963A-B0FF8980E0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1135301" y="0"/>
          <a:ext cx="1762413" cy="691066"/>
        </a:xfrm>
        <a:prstGeom prst="rect">
          <a:avLst/>
        </a:prstGeom>
      </xdr:spPr>
    </xdr:pic>
    <xdr:clientData/>
  </xdr:twoCellAnchor>
  <xdr:twoCellAnchor editAs="oneCell">
    <xdr:from>
      <xdr:col>35</xdr:col>
      <xdr:colOff>28286</xdr:colOff>
      <xdr:row>0</xdr:row>
      <xdr:rowOff>0</xdr:rowOff>
    </xdr:from>
    <xdr:to>
      <xdr:col>36</xdr:col>
      <xdr:colOff>1691</xdr:colOff>
      <xdr:row>0</xdr:row>
      <xdr:rowOff>552450</xdr:rowOff>
    </xdr:to>
    <xdr:pic>
      <xdr:nvPicPr>
        <xdr:cNvPr id="4" name="Picture 3">
          <a:extLst>
            <a:ext uri="{FF2B5EF4-FFF2-40B4-BE49-F238E27FC236}">
              <a16:creationId xmlns:a16="http://schemas.microsoft.com/office/drawing/2014/main" id="{C9AEEECA-BEEA-47F7-9C18-7D43CD5848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2281132" y="0"/>
          <a:ext cx="1287855" cy="552450"/>
        </a:xfrm>
        <a:prstGeom prst="rect">
          <a:avLst/>
        </a:prstGeom>
      </xdr:spPr>
    </xdr:pic>
    <xdr:clientData/>
  </xdr:twoCellAnchor>
  <xdr:twoCellAnchor editAs="oneCell">
    <xdr:from>
      <xdr:col>49</xdr:col>
      <xdr:colOff>1057275</xdr:colOff>
      <xdr:row>0</xdr:row>
      <xdr:rowOff>0</xdr:rowOff>
    </xdr:from>
    <xdr:to>
      <xdr:col>52</xdr:col>
      <xdr:colOff>311303</xdr:colOff>
      <xdr:row>1</xdr:row>
      <xdr:rowOff>31749</xdr:rowOff>
    </xdr:to>
    <xdr:pic>
      <xdr:nvPicPr>
        <xdr:cNvPr id="5" name="Picture 4">
          <a:extLst>
            <a:ext uri="{FF2B5EF4-FFF2-40B4-BE49-F238E27FC236}">
              <a16:creationId xmlns:a16="http://schemas.microsoft.com/office/drawing/2014/main" id="{C0328666-48B2-4D3E-A11C-C07F51BC74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451322" y="0"/>
          <a:ext cx="1574953" cy="600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152400</xdr:colOff>
      <xdr:row>0</xdr:row>
      <xdr:rowOff>152400</xdr:rowOff>
    </xdr:to>
    <xdr:sp macro="" textlink="">
      <xdr:nvSpPr>
        <xdr:cNvPr id="2" name="dimg_24" descr="Community Verified icon">
          <a:extLst>
            <a:ext uri="{FF2B5EF4-FFF2-40B4-BE49-F238E27FC236}">
              <a16:creationId xmlns:a16="http://schemas.microsoft.com/office/drawing/2014/main" id="{8A0D3027-F849-4ACE-9EAE-8002EA0B9773}"/>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B63F33D7-595F-425C-943F-16E3E1FEE9F7}"/>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C2C0CC14-E2EF-4CF0-97FA-879ADCEE2E2C}"/>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9909B3A7-A3DE-4DAE-92FE-80F11D79BE8B}"/>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7FD205D0-7B2A-455C-8FE0-55955BC0E4FD}"/>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5546026F-7D3C-41F2-AC0C-6486D1676C0A}"/>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912427</xdr:colOff>
      <xdr:row>0</xdr:row>
      <xdr:rowOff>0</xdr:rowOff>
    </xdr:from>
    <xdr:to>
      <xdr:col>5</xdr:col>
      <xdr:colOff>78498</xdr:colOff>
      <xdr:row>0</xdr:row>
      <xdr:rowOff>516082</xdr:rowOff>
    </xdr:to>
    <xdr:pic>
      <xdr:nvPicPr>
        <xdr:cNvPr id="11" name="Picture 10">
          <a:extLst>
            <a:ext uri="{FF2B5EF4-FFF2-40B4-BE49-F238E27FC236}">
              <a16:creationId xmlns:a16="http://schemas.microsoft.com/office/drawing/2014/main" id="{CEB78DE1-3FA3-4EC9-9750-612746925817}"/>
            </a:ext>
          </a:extLst>
        </xdr:cNvPr>
        <xdr:cNvPicPr>
          <a:picLocks noChangeAspect="1"/>
        </xdr:cNvPicPr>
      </xdr:nvPicPr>
      <xdr:blipFill>
        <a:blip xmlns:r="http://schemas.openxmlformats.org/officeDocument/2006/relationships" r:embed="rId1"/>
        <a:stretch>
          <a:fillRect/>
        </a:stretch>
      </xdr:blipFill>
      <xdr:spPr>
        <a:xfrm>
          <a:off x="9794722522" y="0"/>
          <a:ext cx="1360828" cy="51608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152400</xdr:colOff>
      <xdr:row>0</xdr:row>
      <xdr:rowOff>152400</xdr:rowOff>
    </xdr:to>
    <xdr:sp macro="" textlink="">
      <xdr:nvSpPr>
        <xdr:cNvPr id="2" name="dimg_24" descr="Community Verified icon">
          <a:extLst>
            <a:ext uri="{FF2B5EF4-FFF2-40B4-BE49-F238E27FC236}">
              <a16:creationId xmlns:a16="http://schemas.microsoft.com/office/drawing/2014/main" id="{F02307E1-9FD8-4452-90D4-4F5C5F314206}"/>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C3B81EE9-0B0C-4F63-91E3-82B921F1E024}"/>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F6B6BBD6-BB52-4236-8E01-76BFECF64BE0}"/>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FC00E5BE-3560-46D0-8B86-2908A382FB5F}"/>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86FF2FCC-56AA-424D-981B-BBE235612D14}"/>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F7E537F4-45CE-4746-B13A-5A6092EB51F7}"/>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895350</xdr:colOff>
      <xdr:row>0</xdr:row>
      <xdr:rowOff>0</xdr:rowOff>
    </xdr:from>
    <xdr:to>
      <xdr:col>5</xdr:col>
      <xdr:colOff>58264</xdr:colOff>
      <xdr:row>0</xdr:row>
      <xdr:rowOff>581024</xdr:rowOff>
    </xdr:to>
    <xdr:pic>
      <xdr:nvPicPr>
        <xdr:cNvPr id="8" name="Picture 7">
          <a:extLst>
            <a:ext uri="{FF2B5EF4-FFF2-40B4-BE49-F238E27FC236}">
              <a16:creationId xmlns:a16="http://schemas.microsoft.com/office/drawing/2014/main" id="{C95003FA-7714-4880-B994-070768724F24}"/>
            </a:ext>
          </a:extLst>
        </xdr:cNvPr>
        <xdr:cNvPicPr>
          <a:picLocks noChangeAspect="1"/>
        </xdr:cNvPicPr>
      </xdr:nvPicPr>
      <xdr:blipFill>
        <a:blip xmlns:r="http://schemas.openxmlformats.org/officeDocument/2006/relationships" r:embed="rId1"/>
        <a:stretch>
          <a:fillRect/>
        </a:stretch>
      </xdr:blipFill>
      <xdr:spPr>
        <a:xfrm>
          <a:off x="9360540236" y="0"/>
          <a:ext cx="1372714" cy="58102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69</xdr:col>
      <xdr:colOff>456192</xdr:colOff>
      <xdr:row>0</xdr:row>
      <xdr:rowOff>6350</xdr:rowOff>
    </xdr:from>
    <xdr:to>
      <xdr:col>71</xdr:col>
      <xdr:colOff>392744</xdr:colOff>
      <xdr:row>3</xdr:row>
      <xdr:rowOff>123118</xdr:rowOff>
    </xdr:to>
    <xdr:pic>
      <xdr:nvPicPr>
        <xdr:cNvPr id="2" name="Picture 1">
          <a:extLst>
            <a:ext uri="{FF2B5EF4-FFF2-40B4-BE49-F238E27FC236}">
              <a16:creationId xmlns:a16="http://schemas.microsoft.com/office/drawing/2014/main" id="{B95D51F4-1A0C-4017-AD42-344810042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477655" y="6350"/>
          <a:ext cx="1155753" cy="1361368"/>
        </a:xfrm>
        <a:prstGeom prst="rect">
          <a:avLst/>
        </a:prstGeom>
      </xdr:spPr>
    </xdr:pic>
    <xdr:clientData/>
  </xdr:twoCellAnchor>
  <xdr:twoCellAnchor editAs="oneCell">
    <xdr:from>
      <xdr:col>6</xdr:col>
      <xdr:colOff>520700</xdr:colOff>
      <xdr:row>0</xdr:row>
      <xdr:rowOff>0</xdr:rowOff>
    </xdr:from>
    <xdr:to>
      <xdr:col>8</xdr:col>
      <xdr:colOff>144799</xdr:colOff>
      <xdr:row>1</xdr:row>
      <xdr:rowOff>0</xdr:rowOff>
    </xdr:to>
    <xdr:pic>
      <xdr:nvPicPr>
        <xdr:cNvPr id="3" name="Picture 2">
          <a:extLst>
            <a:ext uri="{FF2B5EF4-FFF2-40B4-BE49-F238E27FC236}">
              <a16:creationId xmlns:a16="http://schemas.microsoft.com/office/drawing/2014/main" id="{CEB161FB-48DF-4C77-82CE-8F807EE750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664801" y="0"/>
          <a:ext cx="1516399" cy="635000"/>
        </a:xfrm>
        <a:prstGeom prst="rect">
          <a:avLst/>
        </a:prstGeom>
      </xdr:spPr>
    </xdr:pic>
    <xdr:clientData/>
  </xdr:twoCellAnchor>
  <xdr:twoCellAnchor editAs="oneCell">
    <xdr:from>
      <xdr:col>15</xdr:col>
      <xdr:colOff>110777</xdr:colOff>
      <xdr:row>0</xdr:row>
      <xdr:rowOff>0</xdr:rowOff>
    </xdr:from>
    <xdr:to>
      <xdr:col>16</xdr:col>
      <xdr:colOff>49316</xdr:colOff>
      <xdr:row>1</xdr:row>
      <xdr:rowOff>0</xdr:rowOff>
    </xdr:to>
    <xdr:pic>
      <xdr:nvPicPr>
        <xdr:cNvPr id="4" name="Picture 3">
          <a:extLst>
            <a:ext uri="{FF2B5EF4-FFF2-40B4-BE49-F238E27FC236}">
              <a16:creationId xmlns:a16="http://schemas.microsoft.com/office/drawing/2014/main" id="{ED237413-487B-4A09-8098-1C441B6D2A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459915" y="0"/>
          <a:ext cx="1501616" cy="635000"/>
        </a:xfrm>
        <a:prstGeom prst="rect">
          <a:avLst/>
        </a:prstGeom>
      </xdr:spPr>
    </xdr:pic>
    <xdr:clientData/>
  </xdr:twoCellAnchor>
  <xdr:twoCellAnchor editAs="oneCell">
    <xdr:from>
      <xdr:col>23</xdr:col>
      <xdr:colOff>286258</xdr:colOff>
      <xdr:row>0</xdr:row>
      <xdr:rowOff>0</xdr:rowOff>
    </xdr:from>
    <xdr:to>
      <xdr:col>24</xdr:col>
      <xdr:colOff>36691</xdr:colOff>
      <xdr:row>0</xdr:row>
      <xdr:rowOff>619125</xdr:rowOff>
    </xdr:to>
    <xdr:pic>
      <xdr:nvPicPr>
        <xdr:cNvPr id="5" name="Picture 4">
          <a:extLst>
            <a:ext uri="{FF2B5EF4-FFF2-40B4-BE49-F238E27FC236}">
              <a16:creationId xmlns:a16="http://schemas.microsoft.com/office/drawing/2014/main" id="{7C74A145-CA2C-45C4-9B96-888B6A485F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8126642" y="0"/>
          <a:ext cx="1508895" cy="619125"/>
        </a:xfrm>
        <a:prstGeom prst="rect">
          <a:avLst/>
        </a:prstGeom>
      </xdr:spPr>
    </xdr:pic>
    <xdr:clientData/>
  </xdr:twoCellAnchor>
  <xdr:twoCellAnchor editAs="oneCell">
    <xdr:from>
      <xdr:col>31</xdr:col>
      <xdr:colOff>305216</xdr:colOff>
      <xdr:row>0</xdr:row>
      <xdr:rowOff>0</xdr:rowOff>
    </xdr:from>
    <xdr:to>
      <xdr:col>32</xdr:col>
      <xdr:colOff>58826</xdr:colOff>
      <xdr:row>0</xdr:row>
      <xdr:rowOff>609600</xdr:rowOff>
    </xdr:to>
    <xdr:pic>
      <xdr:nvPicPr>
        <xdr:cNvPr id="6" name="Picture 5">
          <a:extLst>
            <a:ext uri="{FF2B5EF4-FFF2-40B4-BE49-F238E27FC236}">
              <a16:creationId xmlns:a16="http://schemas.microsoft.com/office/drawing/2014/main" id="{49E2A121-93B1-4D12-ABE8-2E2A33806E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50972969" y="0"/>
          <a:ext cx="1512071"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488950</xdr:colOff>
      <xdr:row>0</xdr:row>
      <xdr:rowOff>0</xdr:rowOff>
    </xdr:from>
    <xdr:to>
      <xdr:col>9</xdr:col>
      <xdr:colOff>103524</xdr:colOff>
      <xdr:row>1</xdr:row>
      <xdr:rowOff>0</xdr:rowOff>
    </xdr:to>
    <xdr:pic>
      <xdr:nvPicPr>
        <xdr:cNvPr id="2" name="Picture 1">
          <a:extLst>
            <a:ext uri="{FF2B5EF4-FFF2-40B4-BE49-F238E27FC236}">
              <a16:creationId xmlns:a16="http://schemas.microsoft.com/office/drawing/2014/main" id="{3DA1B49D-8ADC-4068-B475-FC96ECC34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86951" y="0"/>
          <a:ext cx="1516399" cy="635000"/>
        </a:xfrm>
        <a:prstGeom prst="rect">
          <a:avLst/>
        </a:prstGeom>
      </xdr:spPr>
    </xdr:pic>
    <xdr:clientData/>
  </xdr:twoCellAnchor>
  <xdr:twoCellAnchor editAs="oneCell">
    <xdr:from>
      <xdr:col>17</xdr:col>
      <xdr:colOff>365640</xdr:colOff>
      <xdr:row>0</xdr:row>
      <xdr:rowOff>0</xdr:rowOff>
    </xdr:from>
    <xdr:to>
      <xdr:col>18</xdr:col>
      <xdr:colOff>70402</xdr:colOff>
      <xdr:row>1</xdr:row>
      <xdr:rowOff>0</xdr:rowOff>
    </xdr:to>
    <xdr:pic>
      <xdr:nvPicPr>
        <xdr:cNvPr id="3" name="Picture 2">
          <a:extLst>
            <a:ext uri="{FF2B5EF4-FFF2-40B4-BE49-F238E27FC236}">
              <a16:creationId xmlns:a16="http://schemas.microsoft.com/office/drawing/2014/main" id="{0EFA894B-439D-4831-885C-358D13ED12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6337706" y="0"/>
          <a:ext cx="1541113" cy="628650"/>
        </a:xfrm>
        <a:prstGeom prst="rect">
          <a:avLst/>
        </a:prstGeom>
      </xdr:spPr>
    </xdr:pic>
    <xdr:clientData/>
  </xdr:twoCellAnchor>
  <xdr:twoCellAnchor editAs="oneCell">
    <xdr:from>
      <xdr:col>26</xdr:col>
      <xdr:colOff>399149</xdr:colOff>
      <xdr:row>0</xdr:row>
      <xdr:rowOff>0</xdr:rowOff>
    </xdr:from>
    <xdr:to>
      <xdr:col>27</xdr:col>
      <xdr:colOff>76586</xdr:colOff>
      <xdr:row>0</xdr:row>
      <xdr:rowOff>572471</xdr:rowOff>
    </xdr:to>
    <xdr:pic>
      <xdr:nvPicPr>
        <xdr:cNvPr id="4" name="Picture 3">
          <a:extLst>
            <a:ext uri="{FF2B5EF4-FFF2-40B4-BE49-F238E27FC236}">
              <a16:creationId xmlns:a16="http://schemas.microsoft.com/office/drawing/2014/main" id="{30042921-3366-4F9A-ACCE-DA12C7BA52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08333954" y="0"/>
          <a:ext cx="1513789" cy="572471"/>
        </a:xfrm>
        <a:prstGeom prst="rect">
          <a:avLst/>
        </a:prstGeom>
      </xdr:spPr>
    </xdr:pic>
    <xdr:clientData/>
  </xdr:twoCellAnchor>
  <xdr:twoCellAnchor editAs="oneCell">
    <xdr:from>
      <xdr:col>35</xdr:col>
      <xdr:colOff>575233</xdr:colOff>
      <xdr:row>0</xdr:row>
      <xdr:rowOff>0</xdr:rowOff>
    </xdr:from>
    <xdr:to>
      <xdr:col>36</xdr:col>
      <xdr:colOff>212682</xdr:colOff>
      <xdr:row>0</xdr:row>
      <xdr:rowOff>572471</xdr:rowOff>
    </xdr:to>
    <xdr:pic>
      <xdr:nvPicPr>
        <xdr:cNvPr id="5" name="Picture 4">
          <a:extLst>
            <a:ext uri="{FF2B5EF4-FFF2-40B4-BE49-F238E27FC236}">
              <a16:creationId xmlns:a16="http://schemas.microsoft.com/office/drawing/2014/main" id="{DBD860B1-8108-4B57-8F2D-1F772A32A7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0200291" y="0"/>
          <a:ext cx="1473800" cy="572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711200</xdr:colOff>
      <xdr:row>0</xdr:row>
      <xdr:rowOff>0</xdr:rowOff>
    </xdr:from>
    <xdr:to>
      <xdr:col>9</xdr:col>
      <xdr:colOff>17510</xdr:colOff>
      <xdr:row>1</xdr:row>
      <xdr:rowOff>0</xdr:rowOff>
    </xdr:to>
    <xdr:pic>
      <xdr:nvPicPr>
        <xdr:cNvPr id="2" name="Picture 1">
          <a:extLst>
            <a:ext uri="{FF2B5EF4-FFF2-40B4-BE49-F238E27FC236}">
              <a16:creationId xmlns:a16="http://schemas.microsoft.com/office/drawing/2014/main" id="{8A71FB66-EADE-4286-92A7-74F5F83CB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611490" y="0"/>
          <a:ext cx="1516110" cy="635000"/>
        </a:xfrm>
        <a:prstGeom prst="rect">
          <a:avLst/>
        </a:prstGeom>
      </xdr:spPr>
    </xdr:pic>
    <xdr:clientData/>
  </xdr:twoCellAnchor>
  <xdr:twoCellAnchor editAs="oneCell">
    <xdr:from>
      <xdr:col>16</xdr:col>
      <xdr:colOff>8619</xdr:colOff>
      <xdr:row>0</xdr:row>
      <xdr:rowOff>0</xdr:rowOff>
    </xdr:from>
    <xdr:to>
      <xdr:col>18</xdr:col>
      <xdr:colOff>57136</xdr:colOff>
      <xdr:row>1</xdr:row>
      <xdr:rowOff>0</xdr:rowOff>
    </xdr:to>
    <xdr:pic>
      <xdr:nvPicPr>
        <xdr:cNvPr id="3" name="Picture 2">
          <a:extLst>
            <a:ext uri="{FF2B5EF4-FFF2-40B4-BE49-F238E27FC236}">
              <a16:creationId xmlns:a16="http://schemas.microsoft.com/office/drawing/2014/main" id="{AF2C023E-8C70-46EC-A005-6C093327D9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5018364" y="0"/>
          <a:ext cx="1509017" cy="628650"/>
        </a:xfrm>
        <a:prstGeom prst="rect">
          <a:avLst/>
        </a:prstGeom>
      </xdr:spPr>
    </xdr:pic>
    <xdr:clientData/>
  </xdr:twoCellAnchor>
  <xdr:twoCellAnchor editAs="oneCell">
    <xdr:from>
      <xdr:col>25</xdr:col>
      <xdr:colOff>30389</xdr:colOff>
      <xdr:row>0</xdr:row>
      <xdr:rowOff>0</xdr:rowOff>
    </xdr:from>
    <xdr:to>
      <xdr:col>27</xdr:col>
      <xdr:colOff>58099</xdr:colOff>
      <xdr:row>0</xdr:row>
      <xdr:rowOff>578821</xdr:rowOff>
    </xdr:to>
    <xdr:pic>
      <xdr:nvPicPr>
        <xdr:cNvPr id="4" name="Picture 3">
          <a:extLst>
            <a:ext uri="{FF2B5EF4-FFF2-40B4-BE49-F238E27FC236}">
              <a16:creationId xmlns:a16="http://schemas.microsoft.com/office/drawing/2014/main" id="{8176CBDD-A198-40DE-9CF6-66F4AD029A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445151" y="0"/>
          <a:ext cx="1488210" cy="578821"/>
        </a:xfrm>
        <a:prstGeom prst="rect">
          <a:avLst/>
        </a:prstGeom>
      </xdr:spPr>
    </xdr:pic>
    <xdr:clientData/>
  </xdr:twoCellAnchor>
  <xdr:twoCellAnchor editAs="oneCell">
    <xdr:from>
      <xdr:col>34</xdr:col>
      <xdr:colOff>135947</xdr:colOff>
      <xdr:row>0</xdr:row>
      <xdr:rowOff>15875</xdr:rowOff>
    </xdr:from>
    <xdr:to>
      <xdr:col>36</xdr:col>
      <xdr:colOff>107084</xdr:colOff>
      <xdr:row>0</xdr:row>
      <xdr:rowOff>588346</xdr:rowOff>
    </xdr:to>
    <xdr:pic>
      <xdr:nvPicPr>
        <xdr:cNvPr id="5" name="Picture 4">
          <a:extLst>
            <a:ext uri="{FF2B5EF4-FFF2-40B4-BE49-F238E27FC236}">
              <a16:creationId xmlns:a16="http://schemas.microsoft.com/office/drawing/2014/main" id="{C226B01E-DF14-4FC2-AA93-FA9B87695C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823916" y="15875"/>
          <a:ext cx="1431637" cy="5724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454025</xdr:colOff>
      <xdr:row>0</xdr:row>
      <xdr:rowOff>0</xdr:rowOff>
    </xdr:from>
    <xdr:to>
      <xdr:col>9</xdr:col>
      <xdr:colOff>74949</xdr:colOff>
      <xdr:row>1</xdr:row>
      <xdr:rowOff>0</xdr:rowOff>
    </xdr:to>
    <xdr:pic>
      <xdr:nvPicPr>
        <xdr:cNvPr id="2" name="Picture 1">
          <a:extLst>
            <a:ext uri="{FF2B5EF4-FFF2-40B4-BE49-F238E27FC236}">
              <a16:creationId xmlns:a16="http://schemas.microsoft.com/office/drawing/2014/main" id="{E87DC6F7-977A-473E-A986-1ED7A826D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9154501" y="0"/>
          <a:ext cx="1525924" cy="638175"/>
        </a:xfrm>
        <a:prstGeom prst="rect">
          <a:avLst/>
        </a:prstGeom>
      </xdr:spPr>
    </xdr:pic>
    <xdr:clientData/>
  </xdr:twoCellAnchor>
  <xdr:twoCellAnchor editAs="oneCell">
    <xdr:from>
      <xdr:col>16</xdr:col>
      <xdr:colOff>266247</xdr:colOff>
      <xdr:row>0</xdr:row>
      <xdr:rowOff>0</xdr:rowOff>
    </xdr:from>
    <xdr:to>
      <xdr:col>18</xdr:col>
      <xdr:colOff>96721</xdr:colOff>
      <xdr:row>1</xdr:row>
      <xdr:rowOff>9525</xdr:rowOff>
    </xdr:to>
    <xdr:pic>
      <xdr:nvPicPr>
        <xdr:cNvPr id="3" name="Picture 2">
          <a:extLst>
            <a:ext uri="{FF2B5EF4-FFF2-40B4-BE49-F238E27FC236}">
              <a16:creationId xmlns:a16="http://schemas.microsoft.com/office/drawing/2014/main" id="{744B31C7-3C66-42C9-9832-892817BD1B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8559979" y="0"/>
          <a:ext cx="1535449" cy="647700"/>
        </a:xfrm>
        <a:prstGeom prst="rect">
          <a:avLst/>
        </a:prstGeom>
      </xdr:spPr>
    </xdr:pic>
    <xdr:clientData/>
  </xdr:twoCellAnchor>
  <xdr:twoCellAnchor editAs="oneCell">
    <xdr:from>
      <xdr:col>25</xdr:col>
      <xdr:colOff>245381</xdr:colOff>
      <xdr:row>0</xdr:row>
      <xdr:rowOff>76200</xdr:rowOff>
    </xdr:from>
    <xdr:to>
      <xdr:col>27</xdr:col>
      <xdr:colOff>45357</xdr:colOff>
      <xdr:row>1</xdr:row>
      <xdr:rowOff>20021</xdr:rowOff>
    </xdr:to>
    <xdr:pic>
      <xdr:nvPicPr>
        <xdr:cNvPr id="4" name="Picture 3">
          <a:extLst>
            <a:ext uri="{FF2B5EF4-FFF2-40B4-BE49-F238E27FC236}">
              <a16:creationId xmlns:a16="http://schemas.microsoft.com/office/drawing/2014/main" id="{6049B725-2A61-4E77-93AE-8FB2BBFCE0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2153393" y="76200"/>
          <a:ext cx="1504951" cy="581996"/>
        </a:xfrm>
        <a:prstGeom prst="rect">
          <a:avLst/>
        </a:prstGeom>
      </xdr:spPr>
    </xdr:pic>
    <xdr:clientData/>
  </xdr:twoCellAnchor>
  <xdr:twoCellAnchor editAs="oneCell">
    <xdr:from>
      <xdr:col>34</xdr:col>
      <xdr:colOff>330200</xdr:colOff>
      <xdr:row>0</xdr:row>
      <xdr:rowOff>57150</xdr:rowOff>
    </xdr:from>
    <xdr:to>
      <xdr:col>36</xdr:col>
      <xdr:colOff>85725</xdr:colOff>
      <xdr:row>1</xdr:row>
      <xdr:rowOff>971</xdr:rowOff>
    </xdr:to>
    <xdr:pic>
      <xdr:nvPicPr>
        <xdr:cNvPr id="5" name="Picture 4">
          <a:extLst>
            <a:ext uri="{FF2B5EF4-FFF2-40B4-BE49-F238E27FC236}">
              <a16:creationId xmlns:a16="http://schemas.microsoft.com/office/drawing/2014/main" id="{E890ACC9-5178-48C9-95C0-9AEB766C04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5655075" y="57150"/>
          <a:ext cx="1460500" cy="5819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482600</xdr:colOff>
      <xdr:row>0</xdr:row>
      <xdr:rowOff>0</xdr:rowOff>
    </xdr:from>
    <xdr:to>
      <xdr:col>9</xdr:col>
      <xdr:colOff>106699</xdr:colOff>
      <xdr:row>1</xdr:row>
      <xdr:rowOff>0</xdr:rowOff>
    </xdr:to>
    <xdr:pic>
      <xdr:nvPicPr>
        <xdr:cNvPr id="2" name="Picture 1">
          <a:extLst>
            <a:ext uri="{FF2B5EF4-FFF2-40B4-BE49-F238E27FC236}">
              <a16:creationId xmlns:a16="http://schemas.microsoft.com/office/drawing/2014/main" id="{525E414D-7C8F-4963-B4D0-6C7810DD6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96476" y="0"/>
          <a:ext cx="1513224" cy="635000"/>
        </a:xfrm>
        <a:prstGeom prst="rect">
          <a:avLst/>
        </a:prstGeom>
      </xdr:spPr>
    </xdr:pic>
    <xdr:clientData/>
  </xdr:twoCellAnchor>
  <xdr:twoCellAnchor editAs="oneCell">
    <xdr:from>
      <xdr:col>15</xdr:col>
      <xdr:colOff>364547</xdr:colOff>
      <xdr:row>0</xdr:row>
      <xdr:rowOff>0</xdr:rowOff>
    </xdr:from>
    <xdr:to>
      <xdr:col>18</xdr:col>
      <xdr:colOff>45796</xdr:colOff>
      <xdr:row>1</xdr:row>
      <xdr:rowOff>0</xdr:rowOff>
    </xdr:to>
    <xdr:pic>
      <xdr:nvPicPr>
        <xdr:cNvPr id="3" name="Picture 2">
          <a:extLst>
            <a:ext uri="{FF2B5EF4-FFF2-40B4-BE49-F238E27FC236}">
              <a16:creationId xmlns:a16="http://schemas.microsoft.com/office/drawing/2014/main" id="{5457F1CB-08DA-4A88-9BA7-B625876BBF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8763308" y="0"/>
          <a:ext cx="1506008" cy="628650"/>
        </a:xfrm>
        <a:prstGeom prst="rect">
          <a:avLst/>
        </a:prstGeom>
      </xdr:spPr>
    </xdr:pic>
    <xdr:clientData/>
  </xdr:twoCellAnchor>
  <xdr:twoCellAnchor editAs="oneCell">
    <xdr:from>
      <xdr:col>24</xdr:col>
      <xdr:colOff>398606</xdr:colOff>
      <xdr:row>0</xdr:row>
      <xdr:rowOff>0</xdr:rowOff>
    </xdr:from>
    <xdr:to>
      <xdr:col>27</xdr:col>
      <xdr:colOff>65230</xdr:colOff>
      <xdr:row>0</xdr:row>
      <xdr:rowOff>581996</xdr:rowOff>
    </xdr:to>
    <xdr:pic>
      <xdr:nvPicPr>
        <xdr:cNvPr id="4" name="Picture 3">
          <a:extLst>
            <a:ext uri="{FF2B5EF4-FFF2-40B4-BE49-F238E27FC236}">
              <a16:creationId xmlns:a16="http://schemas.microsoft.com/office/drawing/2014/main" id="{3E0D4089-5E82-46EB-B70F-2D0447792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2079548" y="0"/>
          <a:ext cx="1488209" cy="578821"/>
        </a:xfrm>
        <a:prstGeom prst="rect">
          <a:avLst/>
        </a:prstGeom>
      </xdr:spPr>
    </xdr:pic>
    <xdr:clientData/>
  </xdr:twoCellAnchor>
  <xdr:twoCellAnchor editAs="oneCell">
    <xdr:from>
      <xdr:col>33</xdr:col>
      <xdr:colOff>469900</xdr:colOff>
      <xdr:row>0</xdr:row>
      <xdr:rowOff>66675</xdr:rowOff>
    </xdr:from>
    <xdr:to>
      <xdr:col>36</xdr:col>
      <xdr:colOff>85724</xdr:colOff>
      <xdr:row>1</xdr:row>
      <xdr:rowOff>7321</xdr:rowOff>
    </xdr:to>
    <xdr:pic>
      <xdr:nvPicPr>
        <xdr:cNvPr id="5" name="Picture 4">
          <a:extLst>
            <a:ext uri="{FF2B5EF4-FFF2-40B4-BE49-F238E27FC236}">
              <a16:creationId xmlns:a16="http://schemas.microsoft.com/office/drawing/2014/main" id="{8BEBEC31-CB42-458E-97CD-C9D155BEF3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845276" y="66675"/>
          <a:ext cx="1425574" cy="5756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mouae-my.sharepoint.com/Users/maryam.alolama/Desktop/Social%20Statistics/2025/Gender/WBL%20Data%20Requirement/FCSC%20Website%20Data/Divorce/statistical_report_2024%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فهرس Index"/>
      <sheetName val="البيانات الوصفية Metadata"/>
      <sheetName val="1"/>
      <sheetName val="2"/>
      <sheetName val="3"/>
      <sheetName val="4"/>
      <sheetName val="5"/>
      <sheetName val="6"/>
      <sheetName val="7"/>
      <sheetName val="8"/>
      <sheetName val="9"/>
      <sheetName val="10"/>
      <sheetName val="11"/>
      <sheetName val="12"/>
    </sheetNames>
    <sheetDataSet>
      <sheetData sheetId="0" refreshError="1"/>
      <sheetData sheetId="1" refreshError="1"/>
      <sheetData sheetId="2" refreshError="1"/>
      <sheetData sheetId="3">
        <row r="8">
          <cell r="C8">
            <v>1764</v>
          </cell>
          <cell r="D8">
            <v>714</v>
          </cell>
          <cell r="E8">
            <v>174</v>
          </cell>
          <cell r="F8">
            <v>2039</v>
          </cell>
        </row>
      </sheetData>
      <sheetData sheetId="4"/>
      <sheetData sheetId="5"/>
      <sheetData sheetId="6" refreshError="1"/>
      <sheetData sheetId="7"/>
      <sheetData sheetId="8" refreshError="1"/>
      <sheetData sheetId="9" refreshError="1"/>
      <sheetData sheetId="10" refreshError="1"/>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0"/>
  <sheetViews>
    <sheetView showGridLines="0" rightToLeft="1" tabSelected="1" zoomScale="130" zoomScaleNormal="130" workbookViewId="0">
      <selection activeCell="D8" sqref="D8"/>
    </sheetView>
  </sheetViews>
  <sheetFormatPr defaultColWidth="8.7265625" defaultRowHeight="21.65" customHeight="1"/>
  <cols>
    <col min="1" max="1" width="15.7265625" style="2" customWidth="1"/>
    <col min="2" max="2" width="55.54296875" style="2" customWidth="1"/>
    <col min="3" max="3" width="8.7265625" style="2"/>
    <col min="4" max="4" width="55.54296875" style="2" customWidth="1"/>
    <col min="5" max="16384" width="8.7265625" style="2"/>
  </cols>
  <sheetData>
    <row r="1" spans="2:4" ht="50.15" customHeight="1">
      <c r="B1" s="485"/>
      <c r="C1" s="485"/>
      <c r="D1" s="485"/>
    </row>
    <row r="2" spans="2:4" ht="25" customHeight="1">
      <c r="B2" s="486" t="s">
        <v>0</v>
      </c>
      <c r="C2" s="486"/>
      <c r="D2" s="486"/>
    </row>
    <row r="3" spans="2:4" ht="25" customHeight="1">
      <c r="B3" s="487" t="s">
        <v>1</v>
      </c>
      <c r="C3" s="487"/>
      <c r="D3" s="487"/>
    </row>
    <row r="4" spans="2:4" ht="41.25" customHeight="1">
      <c r="B4" s="64" t="s">
        <v>2</v>
      </c>
      <c r="C4" s="65" t="s">
        <v>3</v>
      </c>
      <c r="D4" s="66" t="s">
        <v>4</v>
      </c>
    </row>
    <row r="5" spans="2:4" ht="21.65" customHeight="1">
      <c r="B5" s="465" t="s">
        <v>5</v>
      </c>
      <c r="C5" s="149">
        <v>1</v>
      </c>
      <c r="D5" s="451" t="s">
        <v>6</v>
      </c>
    </row>
    <row r="6" spans="2:4" ht="21.65" customHeight="1">
      <c r="B6" s="241" t="s">
        <v>7</v>
      </c>
      <c r="C6" s="245">
        <v>2</v>
      </c>
      <c r="D6" s="242" t="s">
        <v>8</v>
      </c>
    </row>
    <row r="7" spans="2:4" ht="21.65" customHeight="1">
      <c r="B7" s="241" t="s">
        <v>9</v>
      </c>
      <c r="C7" s="243">
        <v>3</v>
      </c>
      <c r="D7" s="242" t="s">
        <v>8</v>
      </c>
    </row>
    <row r="8" spans="2:4" ht="21.65" customHeight="1">
      <c r="B8" s="241" t="s">
        <v>10</v>
      </c>
      <c r="C8" s="149">
        <v>4</v>
      </c>
      <c r="D8" s="242" t="s">
        <v>11</v>
      </c>
    </row>
    <row r="9" spans="2:4" ht="21.65" customHeight="1">
      <c r="B9" s="241" t="s">
        <v>12</v>
      </c>
      <c r="C9" s="245">
        <v>5</v>
      </c>
      <c r="D9" s="244" t="s">
        <v>13</v>
      </c>
    </row>
    <row r="10" spans="2:4" ht="21.65" customHeight="1">
      <c r="B10" s="241" t="s">
        <v>14</v>
      </c>
      <c r="C10" s="243">
        <v>6</v>
      </c>
      <c r="D10" s="244" t="s">
        <v>15</v>
      </c>
    </row>
    <row r="11" spans="2:4" ht="21.65" customHeight="1">
      <c r="B11" s="241" t="s">
        <v>16</v>
      </c>
      <c r="C11" s="149">
        <v>7</v>
      </c>
      <c r="D11" s="244" t="s">
        <v>17</v>
      </c>
    </row>
    <row r="12" spans="2:4" ht="21.65" customHeight="1">
      <c r="B12" s="241" t="s">
        <v>18</v>
      </c>
      <c r="C12" s="245">
        <v>8</v>
      </c>
      <c r="D12" s="244" t="s">
        <v>19</v>
      </c>
    </row>
    <row r="13" spans="2:4" ht="21.65" customHeight="1">
      <c r="B13" s="241" t="s">
        <v>20</v>
      </c>
      <c r="C13" s="243">
        <v>9</v>
      </c>
      <c r="D13" s="244" t="s">
        <v>21</v>
      </c>
    </row>
    <row r="14" spans="2:4" ht="21.65" customHeight="1">
      <c r="B14" s="241" t="s">
        <v>22</v>
      </c>
      <c r="C14" s="149">
        <v>10</v>
      </c>
      <c r="D14" s="244" t="s">
        <v>23</v>
      </c>
    </row>
    <row r="15" spans="2:4" ht="21.65" customHeight="1">
      <c r="B15" s="241" t="s">
        <v>24</v>
      </c>
      <c r="C15" s="245">
        <v>11</v>
      </c>
      <c r="D15" s="244" t="s">
        <v>25</v>
      </c>
    </row>
    <row r="16" spans="2:4" ht="21.65" customHeight="1">
      <c r="B16" s="241" t="s">
        <v>26</v>
      </c>
      <c r="C16" s="243">
        <v>12</v>
      </c>
      <c r="D16" s="244" t="s">
        <v>27</v>
      </c>
    </row>
    <row r="17" spans="2:4" ht="21.65" customHeight="1">
      <c r="B17" s="241" t="s">
        <v>28</v>
      </c>
      <c r="C17" s="149">
        <v>13</v>
      </c>
      <c r="D17" s="244" t="s">
        <v>29</v>
      </c>
    </row>
    <row r="18" spans="2:4" ht="21.65" customHeight="1">
      <c r="B18" s="241" t="s">
        <v>30</v>
      </c>
      <c r="C18" s="245">
        <v>14</v>
      </c>
      <c r="D18" s="244" t="s">
        <v>31</v>
      </c>
    </row>
    <row r="19" spans="2:4" ht="21.65" customHeight="1">
      <c r="B19" s="241" t="s">
        <v>32</v>
      </c>
      <c r="C19" s="243">
        <v>15</v>
      </c>
      <c r="D19" s="246" t="s">
        <v>33</v>
      </c>
    </row>
    <row r="20" spans="2:4" ht="21.65" customHeight="1">
      <c r="B20" s="241" t="s">
        <v>34</v>
      </c>
      <c r="C20" s="149">
        <v>16</v>
      </c>
      <c r="D20" s="244" t="s">
        <v>35</v>
      </c>
    </row>
    <row r="21" spans="2:4" ht="21.65" customHeight="1">
      <c r="B21" s="241" t="s">
        <v>36</v>
      </c>
      <c r="C21" s="245">
        <v>17</v>
      </c>
      <c r="D21" s="244" t="s">
        <v>37</v>
      </c>
    </row>
    <row r="22" spans="2:4" ht="21.65" customHeight="1">
      <c r="B22" s="241" t="s">
        <v>38</v>
      </c>
      <c r="C22" s="243">
        <v>18</v>
      </c>
      <c r="D22" s="246" t="s">
        <v>39</v>
      </c>
    </row>
    <row r="23" spans="2:4" ht="21.65" customHeight="1">
      <c r="B23" s="241" t="s">
        <v>40</v>
      </c>
      <c r="C23" s="149">
        <v>19</v>
      </c>
      <c r="D23" s="244" t="s">
        <v>41</v>
      </c>
    </row>
    <row r="24" spans="2:4" ht="21.65" customHeight="1">
      <c r="B24" s="241" t="s">
        <v>42</v>
      </c>
      <c r="C24" s="245">
        <v>20</v>
      </c>
      <c r="D24" s="242" t="s">
        <v>43</v>
      </c>
    </row>
    <row r="25" spans="2:4" ht="21.65" customHeight="1">
      <c r="B25" s="241" t="s">
        <v>42</v>
      </c>
      <c r="C25" s="243">
        <v>21</v>
      </c>
      <c r="D25" s="242" t="s">
        <v>43</v>
      </c>
    </row>
    <row r="26" spans="2:4" ht="21.65" customHeight="1">
      <c r="B26" s="241" t="s">
        <v>44</v>
      </c>
      <c r="C26" s="149">
        <v>22</v>
      </c>
      <c r="D26" s="242" t="s">
        <v>45</v>
      </c>
    </row>
    <row r="27" spans="2:4" ht="21.65" customHeight="1">
      <c r="B27" s="241" t="s">
        <v>46</v>
      </c>
      <c r="C27" s="245">
        <v>23</v>
      </c>
      <c r="D27" s="244" t="s">
        <v>47</v>
      </c>
    </row>
    <row r="28" spans="2:4" ht="21.65" customHeight="1">
      <c r="B28" s="241" t="s">
        <v>48</v>
      </c>
      <c r="C28" s="243">
        <v>24</v>
      </c>
      <c r="D28" s="244" t="s">
        <v>49</v>
      </c>
    </row>
    <row r="29" spans="2:4" ht="21.65" customHeight="1">
      <c r="B29" s="241" t="s">
        <v>50</v>
      </c>
      <c r="C29" s="149">
        <v>25</v>
      </c>
      <c r="D29" s="244" t="s">
        <v>51</v>
      </c>
    </row>
    <row r="30" spans="2:4" ht="21.65" customHeight="1">
      <c r="B30" s="241" t="s">
        <v>52</v>
      </c>
      <c r="C30" s="245">
        <v>26</v>
      </c>
      <c r="D30" s="244" t="s">
        <v>53</v>
      </c>
    </row>
    <row r="31" spans="2:4" ht="21.65" customHeight="1">
      <c r="B31" s="241" t="s">
        <v>54</v>
      </c>
      <c r="C31" s="243">
        <v>27</v>
      </c>
      <c r="D31" s="244" t="s">
        <v>55</v>
      </c>
    </row>
    <row r="32" spans="2:4" ht="21.65" customHeight="1">
      <c r="B32" s="241" t="s">
        <v>56</v>
      </c>
      <c r="C32" s="149">
        <v>28</v>
      </c>
      <c r="D32" s="244" t="s">
        <v>57</v>
      </c>
    </row>
    <row r="33" spans="2:4" ht="21.65" customHeight="1">
      <c r="B33" s="241" t="s">
        <v>58</v>
      </c>
      <c r="C33" s="245">
        <v>29</v>
      </c>
      <c r="D33" s="244" t="s">
        <v>59</v>
      </c>
    </row>
    <row r="34" spans="2:4" ht="21.65" customHeight="1">
      <c r="B34" s="241" t="s">
        <v>60</v>
      </c>
      <c r="C34" s="243">
        <v>30</v>
      </c>
      <c r="D34" s="244" t="s">
        <v>61</v>
      </c>
    </row>
    <row r="35" spans="2:4" ht="21.65" customHeight="1">
      <c r="B35" s="241" t="s">
        <v>62</v>
      </c>
      <c r="C35" s="149">
        <v>31</v>
      </c>
      <c r="D35" s="244" t="s">
        <v>63</v>
      </c>
    </row>
    <row r="36" spans="2:4" ht="21.65" customHeight="1">
      <c r="B36" s="121" t="s">
        <v>64</v>
      </c>
      <c r="C36" s="245">
        <v>32</v>
      </c>
      <c r="D36" s="308" t="s">
        <v>65</v>
      </c>
    </row>
    <row r="37" spans="2:4" ht="21.65" customHeight="1">
      <c r="B37" s="121" t="s">
        <v>66</v>
      </c>
      <c r="C37" s="243">
        <v>33</v>
      </c>
      <c r="D37" s="308" t="s">
        <v>67</v>
      </c>
    </row>
    <row r="38" spans="2:4" ht="21.65" customHeight="1">
      <c r="B38" s="121" t="s">
        <v>68</v>
      </c>
      <c r="C38" s="149">
        <v>34</v>
      </c>
      <c r="D38" s="308" t="s">
        <v>69</v>
      </c>
    </row>
    <row r="39" spans="2:4" ht="21.65" customHeight="1">
      <c r="B39" s="121" t="s">
        <v>70</v>
      </c>
      <c r="C39" s="245">
        <v>35</v>
      </c>
      <c r="D39" s="308" t="s">
        <v>71</v>
      </c>
    </row>
    <row r="40" spans="2:4" ht="21.65" customHeight="1">
      <c r="B40" s="121" t="s">
        <v>72</v>
      </c>
      <c r="C40" s="243">
        <v>36</v>
      </c>
      <c r="D40" s="309" t="s">
        <v>73</v>
      </c>
    </row>
    <row r="41" spans="2:4" ht="21.65" customHeight="1">
      <c r="B41" s="361" t="s">
        <v>74</v>
      </c>
      <c r="C41" s="149">
        <v>37</v>
      </c>
      <c r="D41" s="362" t="s">
        <v>75</v>
      </c>
    </row>
    <row r="42" spans="2:4" ht="21.65" customHeight="1">
      <c r="B42" s="67" t="s">
        <v>76</v>
      </c>
      <c r="C42" s="245">
        <v>38</v>
      </c>
      <c r="D42" s="362" t="s">
        <v>77</v>
      </c>
    </row>
    <row r="43" spans="2:4" ht="21.65" customHeight="1">
      <c r="B43" s="67" t="s">
        <v>78</v>
      </c>
      <c r="C43" s="243">
        <v>39</v>
      </c>
      <c r="D43" s="68" t="s">
        <v>79</v>
      </c>
    </row>
    <row r="44" spans="2:4" ht="21.65" customHeight="1">
      <c r="B44" s="67" t="s">
        <v>80</v>
      </c>
      <c r="C44" s="149">
        <v>40</v>
      </c>
      <c r="D44" s="68" t="s">
        <v>81</v>
      </c>
    </row>
    <row r="45" spans="2:4" ht="21.65" customHeight="1">
      <c r="B45" s="67" t="s">
        <v>82</v>
      </c>
      <c r="C45" s="245">
        <v>41</v>
      </c>
      <c r="D45" s="68" t="s">
        <v>83</v>
      </c>
    </row>
    <row r="46" spans="2:4" ht="21.65" customHeight="1">
      <c r="B46" s="67" t="s">
        <v>84</v>
      </c>
      <c r="C46" s="243">
        <v>42</v>
      </c>
      <c r="D46" s="68" t="s">
        <v>85</v>
      </c>
    </row>
    <row r="47" spans="2:4" ht="21.65" customHeight="1">
      <c r="B47" s="67" t="s">
        <v>86</v>
      </c>
      <c r="C47" s="149">
        <v>43</v>
      </c>
      <c r="D47" s="68" t="s">
        <v>87</v>
      </c>
    </row>
    <row r="48" spans="2:4" ht="33.75" customHeight="1">
      <c r="B48" s="67" t="s">
        <v>1075</v>
      </c>
      <c r="C48" s="149">
        <v>44</v>
      </c>
      <c r="D48" s="68" t="s">
        <v>1081</v>
      </c>
    </row>
    <row r="49" spans="2:4" ht="33.75" customHeight="1" thickBot="1">
      <c r="B49" s="67" t="s">
        <v>1073</v>
      </c>
      <c r="C49" s="149">
        <v>45</v>
      </c>
      <c r="D49" s="68" t="s">
        <v>1082</v>
      </c>
    </row>
    <row r="50" spans="2:4" ht="21.65" customHeight="1">
      <c r="B50" s="448"/>
      <c r="C50" s="448"/>
      <c r="D50" s="448"/>
    </row>
  </sheetData>
  <mergeCells count="3">
    <mergeCell ref="B1:D1"/>
    <mergeCell ref="B2:D2"/>
    <mergeCell ref="B3:D3"/>
  </mergeCells>
  <phoneticPr fontId="38"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3338C-A72B-477E-BB30-E3465CBD6057}">
  <dimension ref="B1:BD19"/>
  <sheetViews>
    <sheetView showGridLines="0" rightToLeft="1" topLeftCell="AG1" zoomScale="85" zoomScaleNormal="85" workbookViewId="0">
      <selection activeCell="AQ22" sqref="AQ22"/>
    </sheetView>
  </sheetViews>
  <sheetFormatPr defaultColWidth="8.7265625" defaultRowHeight="24" customHeight="1"/>
  <cols>
    <col min="1" max="1" width="15.54296875" style="60" customWidth="1"/>
    <col min="2" max="2" width="15.6328125" style="60" customWidth="1"/>
    <col min="3" max="3" width="7.81640625" style="60" customWidth="1"/>
    <col min="4" max="11" width="6.81640625" style="60" customWidth="1"/>
    <col min="12" max="13" width="7.81640625" style="60" customWidth="1"/>
    <col min="14" max="14" width="15.6328125" style="60" customWidth="1"/>
    <col min="15" max="15" width="8.7265625" style="60"/>
    <col min="16" max="16" width="15.6328125" style="60" customWidth="1"/>
    <col min="17" max="27" width="8.7265625" style="60"/>
    <col min="28" max="28" width="15.6328125" style="60" customWidth="1"/>
    <col min="29" max="29" width="8.7265625" style="60"/>
    <col min="30" max="30" width="15.6328125" style="60" customWidth="1"/>
    <col min="31" max="41" width="8.7265625" style="60"/>
    <col min="42" max="42" width="15.6328125" style="60" customWidth="1"/>
    <col min="43" max="43" width="8.7265625" style="60"/>
    <col min="44" max="44" width="15.6328125" style="60" customWidth="1"/>
    <col min="45" max="55" width="8.7265625" style="60"/>
    <col min="56" max="56" width="15.6328125" style="60" customWidth="1"/>
    <col min="57" max="16384" width="8.7265625" style="60"/>
  </cols>
  <sheetData>
    <row r="1" spans="2:56" ht="50.15" customHeight="1"/>
    <row r="2" spans="2:56" ht="25" customHeight="1">
      <c r="B2" s="511" t="s">
        <v>457</v>
      </c>
      <c r="C2" s="511"/>
      <c r="D2" s="511"/>
      <c r="E2" s="511"/>
      <c r="F2" s="511"/>
      <c r="G2" s="511"/>
      <c r="H2" s="511"/>
      <c r="I2" s="511"/>
      <c r="J2" s="511"/>
      <c r="K2" s="511"/>
      <c r="L2" s="511"/>
      <c r="M2" s="511"/>
      <c r="N2" s="511"/>
      <c r="P2" s="511" t="s">
        <v>458</v>
      </c>
      <c r="Q2" s="511"/>
      <c r="R2" s="511"/>
      <c r="S2" s="511"/>
      <c r="T2" s="511"/>
      <c r="U2" s="511"/>
      <c r="V2" s="511"/>
      <c r="W2" s="511"/>
      <c r="X2" s="511"/>
      <c r="Y2" s="511"/>
      <c r="Z2" s="511"/>
      <c r="AA2" s="511"/>
      <c r="AB2" s="511"/>
      <c r="AD2" s="511" t="s">
        <v>459</v>
      </c>
      <c r="AE2" s="511"/>
      <c r="AF2" s="511"/>
      <c r="AG2" s="511"/>
      <c r="AH2" s="511"/>
      <c r="AI2" s="511"/>
      <c r="AJ2" s="511"/>
      <c r="AK2" s="511"/>
      <c r="AL2" s="511"/>
      <c r="AM2" s="511"/>
      <c r="AN2" s="511"/>
      <c r="AO2" s="511"/>
      <c r="AP2" s="511"/>
      <c r="AR2" s="511" t="s">
        <v>460</v>
      </c>
      <c r="AS2" s="511"/>
      <c r="AT2" s="511"/>
      <c r="AU2" s="511"/>
      <c r="AV2" s="511"/>
      <c r="AW2" s="511"/>
      <c r="AX2" s="511"/>
      <c r="AY2" s="511"/>
      <c r="AZ2" s="511"/>
      <c r="BA2" s="511"/>
      <c r="BB2" s="511"/>
      <c r="BC2" s="511"/>
      <c r="BD2" s="511"/>
    </row>
    <row r="3" spans="2:56" ht="25" customHeight="1">
      <c r="B3" s="499" t="s">
        <v>461</v>
      </c>
      <c r="C3" s="499"/>
      <c r="D3" s="499"/>
      <c r="E3" s="499"/>
      <c r="F3" s="499"/>
      <c r="G3" s="499"/>
      <c r="H3" s="499"/>
      <c r="I3" s="499"/>
      <c r="J3" s="499"/>
      <c r="K3" s="499"/>
      <c r="L3" s="499"/>
      <c r="M3" s="499"/>
      <c r="N3" s="499"/>
      <c r="P3" s="499" t="s">
        <v>462</v>
      </c>
      <c r="Q3" s="499"/>
      <c r="R3" s="499"/>
      <c r="S3" s="499"/>
      <c r="T3" s="499"/>
      <c r="U3" s="499"/>
      <c r="V3" s="499"/>
      <c r="W3" s="499"/>
      <c r="X3" s="499"/>
      <c r="Y3" s="499"/>
      <c r="Z3" s="499"/>
      <c r="AA3" s="499"/>
      <c r="AB3" s="499"/>
      <c r="AD3" s="499" t="s">
        <v>463</v>
      </c>
      <c r="AE3" s="499"/>
      <c r="AF3" s="499"/>
      <c r="AG3" s="499"/>
      <c r="AH3" s="499"/>
      <c r="AI3" s="499"/>
      <c r="AJ3" s="499"/>
      <c r="AK3" s="499"/>
      <c r="AL3" s="499"/>
      <c r="AM3" s="499"/>
      <c r="AN3" s="499"/>
      <c r="AO3" s="499"/>
      <c r="AP3" s="499"/>
      <c r="AR3" s="499" t="s">
        <v>464</v>
      </c>
      <c r="AS3" s="499"/>
      <c r="AT3" s="499"/>
      <c r="AU3" s="499"/>
      <c r="AV3" s="499"/>
      <c r="AW3" s="499"/>
      <c r="AX3" s="499"/>
      <c r="AY3" s="499"/>
      <c r="AZ3" s="499"/>
      <c r="BA3" s="499"/>
      <c r="BB3" s="499"/>
      <c r="BC3" s="499"/>
      <c r="BD3" s="499"/>
    </row>
    <row r="4" spans="2:56" ht="25" customHeight="1">
      <c r="B4" s="548" t="s">
        <v>465</v>
      </c>
      <c r="C4" s="549" t="s">
        <v>466</v>
      </c>
      <c r="D4" s="550"/>
      <c r="E4" s="550"/>
      <c r="F4" s="550"/>
      <c r="G4" s="550"/>
      <c r="H4" s="550"/>
      <c r="I4" s="550"/>
      <c r="J4" s="550"/>
      <c r="K4" s="550"/>
      <c r="L4" s="550"/>
      <c r="M4" s="551"/>
      <c r="N4" s="547" t="s">
        <v>467</v>
      </c>
      <c r="P4" s="548" t="s">
        <v>465</v>
      </c>
      <c r="Q4" s="549" t="s">
        <v>466</v>
      </c>
      <c r="R4" s="550"/>
      <c r="S4" s="550"/>
      <c r="T4" s="550"/>
      <c r="U4" s="550"/>
      <c r="V4" s="550"/>
      <c r="W4" s="550"/>
      <c r="X4" s="550"/>
      <c r="Y4" s="550"/>
      <c r="Z4" s="550"/>
      <c r="AA4" s="551"/>
      <c r="AB4" s="547" t="s">
        <v>467</v>
      </c>
      <c r="AD4" s="548" t="s">
        <v>465</v>
      </c>
      <c r="AE4" s="549" t="s">
        <v>466</v>
      </c>
      <c r="AF4" s="550"/>
      <c r="AG4" s="550"/>
      <c r="AH4" s="550"/>
      <c r="AI4" s="550"/>
      <c r="AJ4" s="550"/>
      <c r="AK4" s="550"/>
      <c r="AL4" s="550"/>
      <c r="AM4" s="550"/>
      <c r="AN4" s="550"/>
      <c r="AO4" s="551"/>
      <c r="AP4" s="547" t="s">
        <v>467</v>
      </c>
      <c r="AR4" s="548" t="s">
        <v>465</v>
      </c>
      <c r="AS4" s="549" t="s">
        <v>468</v>
      </c>
      <c r="AT4" s="550"/>
      <c r="AU4" s="550"/>
      <c r="AV4" s="550"/>
      <c r="AW4" s="550"/>
      <c r="AX4" s="550"/>
      <c r="AY4" s="550"/>
      <c r="AZ4" s="550"/>
      <c r="BA4" s="550"/>
      <c r="BB4" s="550"/>
      <c r="BC4" s="551"/>
      <c r="BD4" s="547" t="s">
        <v>469</v>
      </c>
    </row>
    <row r="5" spans="2:56" ht="25" customHeight="1">
      <c r="B5" s="548"/>
      <c r="C5" s="45" t="s">
        <v>470</v>
      </c>
      <c r="D5" s="547" t="s">
        <v>433</v>
      </c>
      <c r="E5" s="547" t="s">
        <v>435</v>
      </c>
      <c r="F5" s="547" t="s">
        <v>437</v>
      </c>
      <c r="G5" s="547" t="s">
        <v>439</v>
      </c>
      <c r="H5" s="547" t="s">
        <v>441</v>
      </c>
      <c r="I5" s="547" t="s">
        <v>443</v>
      </c>
      <c r="J5" s="547" t="s">
        <v>445</v>
      </c>
      <c r="K5" s="547" t="s">
        <v>447</v>
      </c>
      <c r="L5" s="45" t="s">
        <v>320</v>
      </c>
      <c r="M5" s="45" t="s">
        <v>389</v>
      </c>
      <c r="N5" s="542"/>
      <c r="P5" s="548"/>
      <c r="Q5" s="45" t="s">
        <v>470</v>
      </c>
      <c r="R5" s="547" t="s">
        <v>433</v>
      </c>
      <c r="S5" s="547" t="s">
        <v>435</v>
      </c>
      <c r="T5" s="547" t="s">
        <v>437</v>
      </c>
      <c r="U5" s="547" t="s">
        <v>439</v>
      </c>
      <c r="V5" s="547" t="s">
        <v>441</v>
      </c>
      <c r="W5" s="547" t="s">
        <v>443</v>
      </c>
      <c r="X5" s="547" t="s">
        <v>445</v>
      </c>
      <c r="Y5" s="547" t="s">
        <v>447</v>
      </c>
      <c r="Z5" s="45" t="s">
        <v>320</v>
      </c>
      <c r="AA5" s="45" t="s">
        <v>389</v>
      </c>
      <c r="AB5" s="542"/>
      <c r="AD5" s="548"/>
      <c r="AE5" s="45" t="s">
        <v>431</v>
      </c>
      <c r="AF5" s="547" t="s">
        <v>433</v>
      </c>
      <c r="AG5" s="547" t="s">
        <v>435</v>
      </c>
      <c r="AH5" s="547" t="s">
        <v>437</v>
      </c>
      <c r="AI5" s="547" t="s">
        <v>439</v>
      </c>
      <c r="AJ5" s="547" t="s">
        <v>441</v>
      </c>
      <c r="AK5" s="547" t="s">
        <v>443</v>
      </c>
      <c r="AL5" s="547" t="s">
        <v>445</v>
      </c>
      <c r="AM5" s="547" t="s">
        <v>447</v>
      </c>
      <c r="AN5" s="45" t="s">
        <v>320</v>
      </c>
      <c r="AO5" s="45" t="s">
        <v>389</v>
      </c>
      <c r="AP5" s="542"/>
      <c r="AR5" s="548"/>
      <c r="AS5" s="45" t="s">
        <v>431</v>
      </c>
      <c r="AT5" s="547" t="s">
        <v>433</v>
      </c>
      <c r="AU5" s="547" t="s">
        <v>435</v>
      </c>
      <c r="AV5" s="547" t="s">
        <v>437</v>
      </c>
      <c r="AW5" s="547" t="s">
        <v>439</v>
      </c>
      <c r="AX5" s="547" t="s">
        <v>441</v>
      </c>
      <c r="AY5" s="547" t="s">
        <v>443</v>
      </c>
      <c r="AZ5" s="547" t="s">
        <v>445</v>
      </c>
      <c r="BA5" s="547" t="s">
        <v>447</v>
      </c>
      <c r="BB5" s="45" t="s">
        <v>320</v>
      </c>
      <c r="BC5" s="45" t="s">
        <v>389</v>
      </c>
      <c r="BD5" s="542"/>
    </row>
    <row r="6" spans="2:56" ht="31" customHeight="1">
      <c r="B6" s="548"/>
      <c r="C6" s="112" t="s">
        <v>430</v>
      </c>
      <c r="D6" s="542"/>
      <c r="E6" s="542"/>
      <c r="F6" s="542"/>
      <c r="G6" s="542"/>
      <c r="H6" s="542"/>
      <c r="I6" s="542"/>
      <c r="J6" s="542"/>
      <c r="K6" s="542"/>
      <c r="L6" s="193" t="s">
        <v>322</v>
      </c>
      <c r="M6" s="194" t="s">
        <v>391</v>
      </c>
      <c r="N6" s="542"/>
      <c r="P6" s="548"/>
      <c r="Q6" s="37" t="s">
        <v>430</v>
      </c>
      <c r="R6" s="543"/>
      <c r="S6" s="543"/>
      <c r="T6" s="543"/>
      <c r="U6" s="543"/>
      <c r="V6" s="543"/>
      <c r="W6" s="543"/>
      <c r="X6" s="543"/>
      <c r="Y6" s="543"/>
      <c r="Z6" s="141" t="s">
        <v>322</v>
      </c>
      <c r="AA6" s="247" t="s">
        <v>391</v>
      </c>
      <c r="AB6" s="542"/>
      <c r="AD6" s="548"/>
      <c r="AE6" s="37" t="s">
        <v>430</v>
      </c>
      <c r="AF6" s="543"/>
      <c r="AG6" s="543"/>
      <c r="AH6" s="543"/>
      <c r="AI6" s="543"/>
      <c r="AJ6" s="543"/>
      <c r="AK6" s="543"/>
      <c r="AL6" s="543"/>
      <c r="AM6" s="543"/>
      <c r="AN6" s="141" t="s">
        <v>322</v>
      </c>
      <c r="AO6" s="247" t="s">
        <v>391</v>
      </c>
      <c r="AP6" s="542"/>
      <c r="AR6" s="548"/>
      <c r="AS6" s="37" t="s">
        <v>430</v>
      </c>
      <c r="AT6" s="543"/>
      <c r="AU6" s="543"/>
      <c r="AV6" s="543"/>
      <c r="AW6" s="543"/>
      <c r="AX6" s="543"/>
      <c r="AY6" s="543"/>
      <c r="AZ6" s="543"/>
      <c r="BA6" s="543"/>
      <c r="BB6" s="141" t="s">
        <v>322</v>
      </c>
      <c r="BC6" s="247" t="s">
        <v>391</v>
      </c>
      <c r="BD6" s="542"/>
    </row>
    <row r="7" spans="2:56" ht="25" customHeight="1">
      <c r="B7" s="179" t="s">
        <v>429</v>
      </c>
      <c r="C7" s="183">
        <v>57</v>
      </c>
      <c r="D7" s="183">
        <v>553</v>
      </c>
      <c r="E7" s="183">
        <v>356</v>
      </c>
      <c r="F7" s="183">
        <v>106</v>
      </c>
      <c r="G7" s="183">
        <v>29</v>
      </c>
      <c r="H7" s="183">
        <v>12</v>
      </c>
      <c r="I7" s="183">
        <v>8</v>
      </c>
      <c r="J7" s="183">
        <v>1</v>
      </c>
      <c r="K7" s="183">
        <v>6</v>
      </c>
      <c r="L7" s="181">
        <v>1128</v>
      </c>
      <c r="M7" s="195">
        <v>6.2183020948180817E-2</v>
      </c>
      <c r="N7" s="190" t="s">
        <v>430</v>
      </c>
      <c r="O7" s="159"/>
      <c r="P7" s="179" t="s">
        <v>429</v>
      </c>
      <c r="Q7" s="180">
        <v>32</v>
      </c>
      <c r="R7" s="180">
        <v>463</v>
      </c>
      <c r="S7" s="180">
        <v>361</v>
      </c>
      <c r="T7" s="180">
        <v>93</v>
      </c>
      <c r="U7" s="180">
        <v>35</v>
      </c>
      <c r="V7" s="180">
        <v>9</v>
      </c>
      <c r="W7" s="180">
        <v>12</v>
      </c>
      <c r="X7" s="180">
        <v>7</v>
      </c>
      <c r="Y7" s="180">
        <v>2</v>
      </c>
      <c r="Z7" s="181">
        <v>1014</v>
      </c>
      <c r="AA7" s="195">
        <v>5.8369790467418838E-2</v>
      </c>
      <c r="AB7" s="190" t="s">
        <v>430</v>
      </c>
      <c r="AD7" s="82" t="s">
        <v>431</v>
      </c>
      <c r="AE7" s="102">
        <v>22</v>
      </c>
      <c r="AF7" s="102">
        <v>309</v>
      </c>
      <c r="AG7" s="102">
        <v>273</v>
      </c>
      <c r="AH7" s="102">
        <v>73</v>
      </c>
      <c r="AI7" s="102">
        <v>29</v>
      </c>
      <c r="AJ7" s="102">
        <v>10</v>
      </c>
      <c r="AK7" s="102">
        <v>6</v>
      </c>
      <c r="AL7" s="102">
        <v>3</v>
      </c>
      <c r="AM7" s="102">
        <v>2</v>
      </c>
      <c r="AN7" s="103">
        <v>727</v>
      </c>
      <c r="AO7" s="195">
        <v>4.5931261056355824E-2</v>
      </c>
      <c r="AP7" s="83" t="s">
        <v>430</v>
      </c>
      <c r="AR7" s="82" t="s">
        <v>431</v>
      </c>
      <c r="AS7" s="102">
        <v>27</v>
      </c>
      <c r="AT7" s="102">
        <v>594</v>
      </c>
      <c r="AU7" s="102">
        <v>548</v>
      </c>
      <c r="AV7" s="102">
        <v>132</v>
      </c>
      <c r="AW7" s="102">
        <v>36</v>
      </c>
      <c r="AX7" s="102">
        <v>10</v>
      </c>
      <c r="AY7" s="102">
        <v>8</v>
      </c>
      <c r="AZ7" s="102">
        <v>4</v>
      </c>
      <c r="BA7" s="102">
        <v>4</v>
      </c>
      <c r="BB7" s="103">
        <v>1363</v>
      </c>
      <c r="BC7" s="195">
        <v>7.4156692056583248E-2</v>
      </c>
      <c r="BD7" s="83" t="s">
        <v>430</v>
      </c>
    </row>
    <row r="8" spans="2:56" ht="25" customHeight="1">
      <c r="B8" s="191" t="s">
        <v>432</v>
      </c>
      <c r="C8" s="183">
        <v>35</v>
      </c>
      <c r="D8" s="183">
        <v>1786</v>
      </c>
      <c r="E8" s="183">
        <v>2478</v>
      </c>
      <c r="F8" s="183">
        <v>714</v>
      </c>
      <c r="G8" s="183">
        <v>201</v>
      </c>
      <c r="H8" s="183">
        <v>84</v>
      </c>
      <c r="I8" s="183">
        <v>40</v>
      </c>
      <c r="J8" s="183">
        <v>22</v>
      </c>
      <c r="K8" s="183">
        <v>22</v>
      </c>
      <c r="L8" s="181">
        <v>5382</v>
      </c>
      <c r="M8" s="195">
        <v>0.29669239250275636</v>
      </c>
      <c r="N8" s="190" t="s">
        <v>433</v>
      </c>
      <c r="O8" s="159"/>
      <c r="P8" s="191" t="s">
        <v>432</v>
      </c>
      <c r="Q8" s="183">
        <v>25</v>
      </c>
      <c r="R8" s="183">
        <v>1502</v>
      </c>
      <c r="S8" s="183">
        <v>2225</v>
      </c>
      <c r="T8" s="183">
        <v>710</v>
      </c>
      <c r="U8" s="183">
        <v>205</v>
      </c>
      <c r="V8" s="183">
        <v>86</v>
      </c>
      <c r="W8" s="183">
        <v>44</v>
      </c>
      <c r="X8" s="183">
        <v>23</v>
      </c>
      <c r="Y8" s="183">
        <v>28</v>
      </c>
      <c r="Z8" s="181">
        <v>4848</v>
      </c>
      <c r="AA8" s="195">
        <v>0.27906976744186046</v>
      </c>
      <c r="AB8" s="190" t="s">
        <v>433</v>
      </c>
      <c r="AD8" s="126" t="s">
        <v>432</v>
      </c>
      <c r="AE8" s="102">
        <v>11</v>
      </c>
      <c r="AF8" s="102">
        <v>1133</v>
      </c>
      <c r="AG8" s="102">
        <v>2023</v>
      </c>
      <c r="AH8" s="102">
        <v>650</v>
      </c>
      <c r="AI8" s="102">
        <v>173</v>
      </c>
      <c r="AJ8" s="102">
        <v>77</v>
      </c>
      <c r="AK8" s="102">
        <v>40</v>
      </c>
      <c r="AL8" s="102">
        <v>20</v>
      </c>
      <c r="AM8" s="102">
        <v>19</v>
      </c>
      <c r="AN8" s="103">
        <v>4146</v>
      </c>
      <c r="AO8" s="195">
        <v>0.26194086429112967</v>
      </c>
      <c r="AP8" s="83" t="s">
        <v>433</v>
      </c>
      <c r="AR8" s="126" t="s">
        <v>432</v>
      </c>
      <c r="AS8" s="102">
        <v>4</v>
      </c>
      <c r="AT8" s="102">
        <v>1478</v>
      </c>
      <c r="AU8" s="102">
        <v>2922</v>
      </c>
      <c r="AV8" s="102">
        <v>912</v>
      </c>
      <c r="AW8" s="102">
        <v>232</v>
      </c>
      <c r="AX8" s="102">
        <v>83</v>
      </c>
      <c r="AY8" s="102">
        <v>49</v>
      </c>
      <c r="AZ8" s="102">
        <v>15</v>
      </c>
      <c r="BA8" s="102">
        <v>22</v>
      </c>
      <c r="BB8" s="103">
        <v>5717</v>
      </c>
      <c r="BC8" s="195">
        <v>0.31104461371055497</v>
      </c>
      <c r="BD8" s="83" t="s">
        <v>433</v>
      </c>
    </row>
    <row r="9" spans="2:56" ht="25" customHeight="1">
      <c r="B9" s="191" t="s">
        <v>434</v>
      </c>
      <c r="C9" s="183">
        <v>4</v>
      </c>
      <c r="D9" s="183">
        <v>384</v>
      </c>
      <c r="E9" s="183">
        <v>2397</v>
      </c>
      <c r="F9" s="183">
        <v>1686</v>
      </c>
      <c r="G9" s="183">
        <v>606</v>
      </c>
      <c r="H9" s="183">
        <v>249</v>
      </c>
      <c r="I9" s="183">
        <v>86</v>
      </c>
      <c r="J9" s="183">
        <v>45</v>
      </c>
      <c r="K9" s="183">
        <v>40</v>
      </c>
      <c r="L9" s="181">
        <v>5497</v>
      </c>
      <c r="M9" s="195">
        <v>0.30303197353914002</v>
      </c>
      <c r="N9" s="190" t="s">
        <v>435</v>
      </c>
      <c r="O9" s="159"/>
      <c r="P9" s="191" t="s">
        <v>434</v>
      </c>
      <c r="Q9" s="183">
        <v>2</v>
      </c>
      <c r="R9" s="183">
        <v>352</v>
      </c>
      <c r="S9" s="183">
        <v>2323</v>
      </c>
      <c r="T9" s="183">
        <v>1534</v>
      </c>
      <c r="U9" s="183">
        <v>631</v>
      </c>
      <c r="V9" s="183">
        <v>213</v>
      </c>
      <c r="W9" s="183">
        <v>92</v>
      </c>
      <c r="X9" s="183">
        <v>43</v>
      </c>
      <c r="Y9" s="183">
        <v>36</v>
      </c>
      <c r="Z9" s="181">
        <v>5226</v>
      </c>
      <c r="AA9" s="195">
        <v>0.30082892010131246</v>
      </c>
      <c r="AB9" s="190" t="s">
        <v>435</v>
      </c>
      <c r="AD9" s="126" t="s">
        <v>434</v>
      </c>
      <c r="AE9" s="102">
        <v>2</v>
      </c>
      <c r="AF9" s="102">
        <v>283</v>
      </c>
      <c r="AG9" s="102">
        <v>2117</v>
      </c>
      <c r="AH9" s="102">
        <v>1544</v>
      </c>
      <c r="AI9" s="102">
        <v>540</v>
      </c>
      <c r="AJ9" s="102">
        <v>166</v>
      </c>
      <c r="AK9" s="102">
        <v>103</v>
      </c>
      <c r="AL9" s="102">
        <v>35</v>
      </c>
      <c r="AM9" s="102">
        <v>41</v>
      </c>
      <c r="AN9" s="103">
        <v>4831</v>
      </c>
      <c r="AO9" s="195">
        <v>0.30521859994945666</v>
      </c>
      <c r="AP9" s="83" t="s">
        <v>435</v>
      </c>
      <c r="AR9" s="126" t="s">
        <v>434</v>
      </c>
      <c r="AS9" s="102">
        <v>3</v>
      </c>
      <c r="AT9" s="102">
        <v>253</v>
      </c>
      <c r="AU9" s="102">
        <v>2207</v>
      </c>
      <c r="AV9" s="102">
        <v>1820</v>
      </c>
      <c r="AW9" s="102">
        <v>634</v>
      </c>
      <c r="AX9" s="102">
        <v>229</v>
      </c>
      <c r="AY9" s="102">
        <v>113</v>
      </c>
      <c r="AZ9" s="102">
        <v>58</v>
      </c>
      <c r="BA9" s="102">
        <v>32</v>
      </c>
      <c r="BB9" s="103">
        <v>5349</v>
      </c>
      <c r="BC9" s="195">
        <v>0.29102285092491836</v>
      </c>
      <c r="BD9" s="83" t="s">
        <v>435</v>
      </c>
    </row>
    <row r="10" spans="2:56" ht="25" customHeight="1">
      <c r="B10" s="191" t="s">
        <v>436</v>
      </c>
      <c r="C10" s="183">
        <v>0</v>
      </c>
      <c r="D10" s="183">
        <v>58</v>
      </c>
      <c r="E10" s="183">
        <v>482</v>
      </c>
      <c r="F10" s="183">
        <v>1087</v>
      </c>
      <c r="G10" s="183">
        <v>777</v>
      </c>
      <c r="H10" s="183">
        <v>381</v>
      </c>
      <c r="I10" s="183">
        <v>163</v>
      </c>
      <c r="J10" s="183">
        <v>60</v>
      </c>
      <c r="K10" s="183">
        <v>51</v>
      </c>
      <c r="L10" s="181">
        <v>3059</v>
      </c>
      <c r="M10" s="195">
        <v>0.16863285556780597</v>
      </c>
      <c r="N10" s="190" t="s">
        <v>437</v>
      </c>
      <c r="O10" s="159"/>
      <c r="P10" s="191" t="s">
        <v>436</v>
      </c>
      <c r="Q10" s="183">
        <v>1</v>
      </c>
      <c r="R10" s="183">
        <v>55</v>
      </c>
      <c r="S10" s="183">
        <v>467</v>
      </c>
      <c r="T10" s="183">
        <v>1098</v>
      </c>
      <c r="U10" s="183">
        <v>763</v>
      </c>
      <c r="V10" s="183">
        <v>382</v>
      </c>
      <c r="W10" s="183">
        <v>162</v>
      </c>
      <c r="X10" s="183">
        <v>82</v>
      </c>
      <c r="Y10" s="183">
        <v>68</v>
      </c>
      <c r="Z10" s="181">
        <v>3078</v>
      </c>
      <c r="AA10" s="195">
        <v>0.17718167165553764</v>
      </c>
      <c r="AB10" s="190" t="s">
        <v>437</v>
      </c>
      <c r="AD10" s="126" t="s">
        <v>436</v>
      </c>
      <c r="AE10" s="102">
        <v>0</v>
      </c>
      <c r="AF10" s="102">
        <v>59</v>
      </c>
      <c r="AG10" s="102">
        <v>425</v>
      </c>
      <c r="AH10" s="102">
        <v>1178</v>
      </c>
      <c r="AI10" s="102">
        <v>732</v>
      </c>
      <c r="AJ10" s="102">
        <v>343</v>
      </c>
      <c r="AK10" s="102">
        <v>145</v>
      </c>
      <c r="AL10" s="102">
        <v>63</v>
      </c>
      <c r="AM10" s="102">
        <v>56</v>
      </c>
      <c r="AN10" s="103">
        <v>3001</v>
      </c>
      <c r="AO10" s="195">
        <v>0.18960070760677281</v>
      </c>
      <c r="AP10" s="83" t="s">
        <v>437</v>
      </c>
      <c r="AR10" s="126" t="s">
        <v>436</v>
      </c>
      <c r="AS10" s="102">
        <v>0</v>
      </c>
      <c r="AT10" s="102">
        <v>52</v>
      </c>
      <c r="AU10" s="102">
        <v>403</v>
      </c>
      <c r="AV10" s="102">
        <v>1137</v>
      </c>
      <c r="AW10" s="102">
        <v>779</v>
      </c>
      <c r="AX10" s="102">
        <v>358</v>
      </c>
      <c r="AY10" s="102">
        <v>156</v>
      </c>
      <c r="AZ10" s="102">
        <v>68</v>
      </c>
      <c r="BA10" s="102">
        <v>59</v>
      </c>
      <c r="BB10" s="103">
        <v>3012</v>
      </c>
      <c r="BC10" s="195">
        <v>0.16387377584330795</v>
      </c>
      <c r="BD10" s="83" t="s">
        <v>437</v>
      </c>
    </row>
    <row r="11" spans="2:56" ht="25" customHeight="1">
      <c r="B11" s="191" t="s">
        <v>438</v>
      </c>
      <c r="C11" s="183">
        <v>0</v>
      </c>
      <c r="D11" s="183">
        <v>12</v>
      </c>
      <c r="E11" s="183">
        <v>111</v>
      </c>
      <c r="F11" s="183">
        <v>303</v>
      </c>
      <c r="G11" s="183">
        <v>483</v>
      </c>
      <c r="H11" s="183">
        <v>395</v>
      </c>
      <c r="I11" s="183">
        <v>175</v>
      </c>
      <c r="J11" s="183">
        <v>85</v>
      </c>
      <c r="K11" s="183">
        <v>75</v>
      </c>
      <c r="L11" s="181">
        <v>1639</v>
      </c>
      <c r="M11" s="195">
        <v>9.0352811466372654E-2</v>
      </c>
      <c r="N11" s="190" t="s">
        <v>439</v>
      </c>
      <c r="O11" s="159"/>
      <c r="P11" s="191" t="s">
        <v>438</v>
      </c>
      <c r="Q11" s="183">
        <v>2</v>
      </c>
      <c r="R11" s="183">
        <v>24</v>
      </c>
      <c r="S11" s="183">
        <v>139</v>
      </c>
      <c r="T11" s="183">
        <v>344</v>
      </c>
      <c r="U11" s="183">
        <v>517</v>
      </c>
      <c r="V11" s="183">
        <v>371</v>
      </c>
      <c r="W11" s="183">
        <v>178</v>
      </c>
      <c r="X11" s="183">
        <v>103</v>
      </c>
      <c r="Y11" s="183">
        <v>83</v>
      </c>
      <c r="Z11" s="181">
        <v>1761</v>
      </c>
      <c r="AA11" s="195">
        <v>0.10137002072300254</v>
      </c>
      <c r="AB11" s="190" t="s">
        <v>439</v>
      </c>
      <c r="AD11" s="126" t="s">
        <v>438</v>
      </c>
      <c r="AE11" s="102">
        <v>0</v>
      </c>
      <c r="AF11" s="102">
        <v>23</v>
      </c>
      <c r="AG11" s="102">
        <v>127</v>
      </c>
      <c r="AH11" s="102">
        <v>347</v>
      </c>
      <c r="AI11" s="102">
        <v>519</v>
      </c>
      <c r="AJ11" s="102">
        <v>346</v>
      </c>
      <c r="AK11" s="102">
        <v>194</v>
      </c>
      <c r="AL11" s="102">
        <v>71</v>
      </c>
      <c r="AM11" s="102">
        <v>87</v>
      </c>
      <c r="AN11" s="103">
        <v>1714</v>
      </c>
      <c r="AO11" s="195">
        <v>0.10828910791003285</v>
      </c>
      <c r="AP11" s="83" t="s">
        <v>439</v>
      </c>
      <c r="AR11" s="126" t="s">
        <v>438</v>
      </c>
      <c r="AS11" s="102">
        <v>1</v>
      </c>
      <c r="AT11" s="102">
        <v>17</v>
      </c>
      <c r="AU11" s="102">
        <v>101</v>
      </c>
      <c r="AV11" s="102">
        <v>299</v>
      </c>
      <c r="AW11" s="102">
        <v>494</v>
      </c>
      <c r="AX11" s="102">
        <v>400</v>
      </c>
      <c r="AY11" s="102">
        <v>167</v>
      </c>
      <c r="AZ11" s="102">
        <v>89</v>
      </c>
      <c r="BA11" s="102">
        <v>85</v>
      </c>
      <c r="BB11" s="103">
        <v>1653</v>
      </c>
      <c r="BC11" s="195">
        <v>8.9934711643090318E-2</v>
      </c>
      <c r="BD11" s="83" t="s">
        <v>439</v>
      </c>
    </row>
    <row r="12" spans="2:56" ht="25" customHeight="1">
      <c r="B12" s="191" t="s">
        <v>440</v>
      </c>
      <c r="C12" s="183">
        <v>3</v>
      </c>
      <c r="D12" s="183">
        <v>8</v>
      </c>
      <c r="E12" s="183">
        <v>39</v>
      </c>
      <c r="F12" s="183">
        <v>88</v>
      </c>
      <c r="G12" s="183">
        <v>169</v>
      </c>
      <c r="H12" s="183">
        <v>214</v>
      </c>
      <c r="I12" s="183">
        <v>192</v>
      </c>
      <c r="J12" s="183">
        <v>89</v>
      </c>
      <c r="K12" s="183">
        <v>105</v>
      </c>
      <c r="L12" s="181">
        <v>907</v>
      </c>
      <c r="M12" s="195">
        <v>0.05</v>
      </c>
      <c r="N12" s="190" t="s">
        <v>441</v>
      </c>
      <c r="O12" s="159"/>
      <c r="P12" s="191" t="s">
        <v>440</v>
      </c>
      <c r="Q12" s="183">
        <v>1</v>
      </c>
      <c r="R12" s="183">
        <v>11</v>
      </c>
      <c r="S12" s="183">
        <v>45</v>
      </c>
      <c r="T12" s="183">
        <v>99</v>
      </c>
      <c r="U12" s="183">
        <v>172</v>
      </c>
      <c r="V12" s="183">
        <v>227</v>
      </c>
      <c r="W12" s="183">
        <v>149</v>
      </c>
      <c r="X12" s="183">
        <v>86</v>
      </c>
      <c r="Y12" s="183">
        <v>103</v>
      </c>
      <c r="Z12" s="181">
        <v>893</v>
      </c>
      <c r="AA12" s="195">
        <v>5.1404559060557221E-2</v>
      </c>
      <c r="AB12" s="190" t="s">
        <v>441</v>
      </c>
      <c r="AD12" s="126" t="s">
        <v>440</v>
      </c>
      <c r="AE12" s="102">
        <v>0</v>
      </c>
      <c r="AF12" s="102">
        <v>2</v>
      </c>
      <c r="AG12" s="102">
        <v>52</v>
      </c>
      <c r="AH12" s="102">
        <v>91</v>
      </c>
      <c r="AI12" s="102">
        <v>190</v>
      </c>
      <c r="AJ12" s="102">
        <v>218</v>
      </c>
      <c r="AK12" s="102">
        <v>170</v>
      </c>
      <c r="AL12" s="102">
        <v>83</v>
      </c>
      <c r="AM12" s="102">
        <v>91</v>
      </c>
      <c r="AN12" s="103">
        <v>897</v>
      </c>
      <c r="AO12" s="195">
        <v>5.6671721000758152E-2</v>
      </c>
      <c r="AP12" s="83" t="s">
        <v>441</v>
      </c>
      <c r="AR12" s="126" t="s">
        <v>440</v>
      </c>
      <c r="AS12" s="102">
        <v>0</v>
      </c>
      <c r="AT12" s="102">
        <v>7</v>
      </c>
      <c r="AU12" s="102">
        <v>41</v>
      </c>
      <c r="AV12" s="102">
        <v>87</v>
      </c>
      <c r="AW12" s="102">
        <v>165</v>
      </c>
      <c r="AX12" s="102">
        <v>179</v>
      </c>
      <c r="AY12" s="102">
        <v>141</v>
      </c>
      <c r="AZ12" s="102">
        <v>81</v>
      </c>
      <c r="BA12" s="102">
        <v>121</v>
      </c>
      <c r="BB12" s="103">
        <v>822</v>
      </c>
      <c r="BC12" s="195">
        <v>4.4722524483133838E-2</v>
      </c>
      <c r="BD12" s="83" t="s">
        <v>441</v>
      </c>
    </row>
    <row r="13" spans="2:56" ht="25" customHeight="1">
      <c r="B13" s="191" t="s">
        <v>442</v>
      </c>
      <c r="C13" s="183">
        <v>0</v>
      </c>
      <c r="D13" s="183">
        <v>4</v>
      </c>
      <c r="E13" s="183">
        <v>16</v>
      </c>
      <c r="F13" s="183">
        <v>23</v>
      </c>
      <c r="G13" s="183">
        <v>41</v>
      </c>
      <c r="H13" s="183">
        <v>62</v>
      </c>
      <c r="I13" s="183">
        <v>79</v>
      </c>
      <c r="J13" s="183">
        <v>62</v>
      </c>
      <c r="K13" s="183">
        <v>69</v>
      </c>
      <c r="L13" s="181">
        <v>356</v>
      </c>
      <c r="M13" s="195">
        <v>1.9625137816979051E-2</v>
      </c>
      <c r="N13" s="190" t="s">
        <v>443</v>
      </c>
      <c r="O13" s="159"/>
      <c r="P13" s="191" t="s">
        <v>442</v>
      </c>
      <c r="Q13" s="183">
        <v>0</v>
      </c>
      <c r="R13" s="183">
        <v>2</v>
      </c>
      <c r="S13" s="183">
        <v>10</v>
      </c>
      <c r="T13" s="183">
        <v>32</v>
      </c>
      <c r="U13" s="183">
        <v>38</v>
      </c>
      <c r="V13" s="183">
        <v>74</v>
      </c>
      <c r="W13" s="183">
        <v>85</v>
      </c>
      <c r="X13" s="183">
        <v>67</v>
      </c>
      <c r="Y13" s="183">
        <v>58</v>
      </c>
      <c r="Z13" s="181">
        <v>366</v>
      </c>
      <c r="AA13" s="195">
        <v>2.1068385908358276E-2</v>
      </c>
      <c r="AB13" s="190" t="s">
        <v>443</v>
      </c>
      <c r="AD13" s="126" t="s">
        <v>442</v>
      </c>
      <c r="AE13" s="102">
        <v>0</v>
      </c>
      <c r="AF13" s="102">
        <v>2</v>
      </c>
      <c r="AG13" s="102">
        <v>9</v>
      </c>
      <c r="AH13" s="102">
        <v>35</v>
      </c>
      <c r="AI13" s="102">
        <v>32</v>
      </c>
      <c r="AJ13" s="102">
        <v>73</v>
      </c>
      <c r="AK13" s="102">
        <v>73</v>
      </c>
      <c r="AL13" s="102">
        <v>58</v>
      </c>
      <c r="AM13" s="102">
        <v>66</v>
      </c>
      <c r="AN13" s="103">
        <v>348</v>
      </c>
      <c r="AO13" s="195">
        <v>2.1986353297952996E-2</v>
      </c>
      <c r="AP13" s="83" t="s">
        <v>443</v>
      </c>
      <c r="AR13" s="126" t="s">
        <v>442</v>
      </c>
      <c r="AS13" s="102">
        <v>0</v>
      </c>
      <c r="AT13" s="102">
        <v>2</v>
      </c>
      <c r="AU13" s="102">
        <v>16</v>
      </c>
      <c r="AV13" s="102">
        <v>19</v>
      </c>
      <c r="AW13" s="102">
        <v>34</v>
      </c>
      <c r="AX13" s="102">
        <v>59</v>
      </c>
      <c r="AY13" s="102">
        <v>57</v>
      </c>
      <c r="AZ13" s="102">
        <v>39</v>
      </c>
      <c r="BA13" s="102">
        <v>69</v>
      </c>
      <c r="BB13" s="103">
        <v>295</v>
      </c>
      <c r="BC13" s="195">
        <v>1.6050054406964092E-2</v>
      </c>
      <c r="BD13" s="83" t="s">
        <v>443</v>
      </c>
    </row>
    <row r="14" spans="2:56" ht="25" customHeight="1">
      <c r="B14" s="191" t="s">
        <v>444</v>
      </c>
      <c r="C14" s="183">
        <v>0</v>
      </c>
      <c r="D14" s="183">
        <v>0</v>
      </c>
      <c r="E14" s="183">
        <v>4</v>
      </c>
      <c r="F14" s="183">
        <v>5</v>
      </c>
      <c r="G14" s="183">
        <v>8</v>
      </c>
      <c r="H14" s="183">
        <v>15</v>
      </c>
      <c r="I14" s="183">
        <v>16</v>
      </c>
      <c r="J14" s="183">
        <v>21</v>
      </c>
      <c r="K14" s="183">
        <v>43</v>
      </c>
      <c r="L14" s="181">
        <v>112</v>
      </c>
      <c r="M14" s="195">
        <v>6.1742006615214994E-3</v>
      </c>
      <c r="N14" s="190" t="s">
        <v>445</v>
      </c>
      <c r="O14" s="159"/>
      <c r="P14" s="191" t="s">
        <v>444</v>
      </c>
      <c r="Q14" s="183">
        <v>0</v>
      </c>
      <c r="R14" s="183">
        <v>0</v>
      </c>
      <c r="S14" s="183">
        <v>3</v>
      </c>
      <c r="T14" s="183">
        <v>11</v>
      </c>
      <c r="U14" s="183">
        <v>12</v>
      </c>
      <c r="V14" s="183">
        <v>16</v>
      </c>
      <c r="W14" s="183">
        <v>14</v>
      </c>
      <c r="X14" s="183">
        <v>19</v>
      </c>
      <c r="Y14" s="183">
        <v>50</v>
      </c>
      <c r="Z14" s="181">
        <v>125</v>
      </c>
      <c r="AA14" s="195">
        <v>7.1954869905595208E-3</v>
      </c>
      <c r="AB14" s="190" t="s">
        <v>445</v>
      </c>
      <c r="AD14" s="126" t="s">
        <v>444</v>
      </c>
      <c r="AE14" s="102">
        <v>0</v>
      </c>
      <c r="AF14" s="102">
        <v>2</v>
      </c>
      <c r="AG14" s="102">
        <v>2</v>
      </c>
      <c r="AH14" s="102">
        <v>8</v>
      </c>
      <c r="AI14" s="102">
        <v>9</v>
      </c>
      <c r="AJ14" s="102">
        <v>11</v>
      </c>
      <c r="AK14" s="102">
        <v>17</v>
      </c>
      <c r="AL14" s="102">
        <v>28</v>
      </c>
      <c r="AM14" s="102">
        <v>42</v>
      </c>
      <c r="AN14" s="103">
        <v>119</v>
      </c>
      <c r="AO14" s="195">
        <v>7.5183219610816272E-3</v>
      </c>
      <c r="AP14" s="83" t="s">
        <v>445</v>
      </c>
      <c r="AR14" s="126" t="s">
        <v>444</v>
      </c>
      <c r="AS14" s="102">
        <v>0</v>
      </c>
      <c r="AT14" s="102">
        <v>1</v>
      </c>
      <c r="AU14" s="102">
        <v>6</v>
      </c>
      <c r="AV14" s="102">
        <v>2</v>
      </c>
      <c r="AW14" s="102">
        <v>13</v>
      </c>
      <c r="AX14" s="102">
        <v>11</v>
      </c>
      <c r="AY14" s="102">
        <v>23</v>
      </c>
      <c r="AZ14" s="102">
        <v>21</v>
      </c>
      <c r="BA14" s="102">
        <v>41</v>
      </c>
      <c r="BB14" s="103">
        <v>118</v>
      </c>
      <c r="BC14" s="195">
        <v>6.4200217627856365E-3</v>
      </c>
      <c r="BD14" s="83" t="s">
        <v>445</v>
      </c>
    </row>
    <row r="15" spans="2:56" ht="25" customHeight="1">
      <c r="B15" s="191" t="s">
        <v>446</v>
      </c>
      <c r="C15" s="183">
        <v>0</v>
      </c>
      <c r="D15" s="183">
        <v>0</v>
      </c>
      <c r="E15" s="183">
        <v>2</v>
      </c>
      <c r="F15" s="183">
        <v>1</v>
      </c>
      <c r="G15" s="183">
        <v>3</v>
      </c>
      <c r="H15" s="183">
        <v>5</v>
      </c>
      <c r="I15" s="183">
        <v>7</v>
      </c>
      <c r="J15" s="183">
        <v>8</v>
      </c>
      <c r="K15" s="183">
        <v>34</v>
      </c>
      <c r="L15" s="181">
        <v>60</v>
      </c>
      <c r="M15" s="195">
        <v>3.3076074972436605E-3</v>
      </c>
      <c r="N15" s="190" t="s">
        <v>447</v>
      </c>
      <c r="O15" s="159"/>
      <c r="P15" s="191" t="s">
        <v>446</v>
      </c>
      <c r="Q15" s="183">
        <v>0</v>
      </c>
      <c r="R15" s="183">
        <v>1</v>
      </c>
      <c r="S15" s="183">
        <v>1</v>
      </c>
      <c r="T15" s="183">
        <v>2</v>
      </c>
      <c r="U15" s="183">
        <v>7</v>
      </c>
      <c r="V15" s="183">
        <v>7</v>
      </c>
      <c r="W15" s="183">
        <v>5</v>
      </c>
      <c r="X15" s="183">
        <v>5</v>
      </c>
      <c r="Y15" s="183">
        <v>33</v>
      </c>
      <c r="Z15" s="181">
        <v>61</v>
      </c>
      <c r="AA15" s="195">
        <v>3.5113976513930461E-3</v>
      </c>
      <c r="AB15" s="190" t="s">
        <v>447</v>
      </c>
      <c r="AD15" s="126" t="s">
        <v>446</v>
      </c>
      <c r="AE15" s="102">
        <v>0</v>
      </c>
      <c r="AF15" s="102">
        <v>0</v>
      </c>
      <c r="AG15" s="102">
        <v>3</v>
      </c>
      <c r="AH15" s="102">
        <v>2</v>
      </c>
      <c r="AI15" s="102">
        <v>3</v>
      </c>
      <c r="AJ15" s="102">
        <v>2</v>
      </c>
      <c r="AK15" s="102">
        <v>4</v>
      </c>
      <c r="AL15" s="102">
        <v>9</v>
      </c>
      <c r="AM15" s="102">
        <v>22</v>
      </c>
      <c r="AN15" s="103">
        <v>45</v>
      </c>
      <c r="AO15" s="195">
        <v>2.843062926459439E-3</v>
      </c>
      <c r="AP15" s="83" t="s">
        <v>447</v>
      </c>
      <c r="AR15" s="126" t="s">
        <v>446</v>
      </c>
      <c r="AS15" s="102">
        <v>0</v>
      </c>
      <c r="AT15" s="102">
        <v>1</v>
      </c>
      <c r="AU15" s="102">
        <v>0</v>
      </c>
      <c r="AV15" s="102">
        <v>3</v>
      </c>
      <c r="AW15" s="102">
        <v>4</v>
      </c>
      <c r="AX15" s="102">
        <v>5</v>
      </c>
      <c r="AY15" s="102">
        <v>9</v>
      </c>
      <c r="AZ15" s="102">
        <v>5</v>
      </c>
      <c r="BA15" s="102">
        <v>24</v>
      </c>
      <c r="BB15" s="103">
        <v>51</v>
      </c>
      <c r="BC15" s="195">
        <v>2.7747551686615889E-3</v>
      </c>
      <c r="BD15" s="83" t="s">
        <v>447</v>
      </c>
    </row>
    <row r="16" spans="2:56" ht="25" customHeight="1">
      <c r="B16" s="196" t="s">
        <v>320</v>
      </c>
      <c r="C16" s="197">
        <v>99</v>
      </c>
      <c r="D16" s="197">
        <v>2805</v>
      </c>
      <c r="E16" s="197">
        <v>5885</v>
      </c>
      <c r="F16" s="197">
        <v>4013</v>
      </c>
      <c r="G16" s="197">
        <v>2317</v>
      </c>
      <c r="H16" s="197">
        <v>1417</v>
      </c>
      <c r="I16" s="197">
        <v>766</v>
      </c>
      <c r="J16" s="197">
        <v>393</v>
      </c>
      <c r="K16" s="197">
        <v>445</v>
      </c>
      <c r="L16" s="197">
        <v>18140</v>
      </c>
      <c r="M16" s="198">
        <v>1</v>
      </c>
      <c r="N16" s="199" t="s">
        <v>322</v>
      </c>
      <c r="O16" s="159"/>
      <c r="P16" s="196" t="s">
        <v>320</v>
      </c>
      <c r="Q16" s="197">
        <v>63</v>
      </c>
      <c r="R16" s="197">
        <v>2410</v>
      </c>
      <c r="S16" s="197">
        <v>5574</v>
      </c>
      <c r="T16" s="197">
        <v>3923</v>
      </c>
      <c r="U16" s="197">
        <v>2380</v>
      </c>
      <c r="V16" s="197">
        <v>1385</v>
      </c>
      <c r="W16" s="197">
        <v>741</v>
      </c>
      <c r="X16" s="197">
        <v>435</v>
      </c>
      <c r="Y16" s="197">
        <v>461</v>
      </c>
      <c r="Z16" s="197">
        <v>17372</v>
      </c>
      <c r="AA16" s="198">
        <v>1</v>
      </c>
      <c r="AB16" s="199" t="s">
        <v>322</v>
      </c>
      <c r="AD16" s="259" t="s">
        <v>320</v>
      </c>
      <c r="AE16" s="260">
        <v>35</v>
      </c>
      <c r="AF16" s="260">
        <v>1813</v>
      </c>
      <c r="AG16" s="260">
        <v>5031</v>
      </c>
      <c r="AH16" s="260">
        <v>3928</v>
      </c>
      <c r="AI16" s="260">
        <v>2227</v>
      </c>
      <c r="AJ16" s="260">
        <v>1246</v>
      </c>
      <c r="AK16" s="260">
        <v>752</v>
      </c>
      <c r="AL16" s="260">
        <v>370</v>
      </c>
      <c r="AM16" s="260">
        <v>426</v>
      </c>
      <c r="AN16" s="260">
        <v>15828</v>
      </c>
      <c r="AO16" s="198">
        <v>1</v>
      </c>
      <c r="AP16" s="261" t="s">
        <v>322</v>
      </c>
      <c r="AR16" s="259" t="s">
        <v>320</v>
      </c>
      <c r="AS16" s="260">
        <v>35</v>
      </c>
      <c r="AT16" s="260">
        <v>2405</v>
      </c>
      <c r="AU16" s="260">
        <v>6244</v>
      </c>
      <c r="AV16" s="260">
        <v>4411</v>
      </c>
      <c r="AW16" s="260">
        <v>2391</v>
      </c>
      <c r="AX16" s="260">
        <v>1334</v>
      </c>
      <c r="AY16" s="260">
        <v>723</v>
      </c>
      <c r="AZ16" s="260">
        <v>380</v>
      </c>
      <c r="BA16" s="260">
        <v>457</v>
      </c>
      <c r="BB16" s="260">
        <v>18380</v>
      </c>
      <c r="BC16" s="198">
        <v>1</v>
      </c>
      <c r="BD16" s="261" t="s">
        <v>456</v>
      </c>
    </row>
    <row r="17" spans="2:56" ht="25" customHeight="1" thickBot="1">
      <c r="B17" s="177" t="s">
        <v>471</v>
      </c>
      <c r="C17" s="200">
        <v>5.4575523704520398E-3</v>
      </c>
      <c r="D17" s="200">
        <v>0.15463065049614114</v>
      </c>
      <c r="E17" s="200">
        <v>0.32442116868798238</v>
      </c>
      <c r="F17" s="200">
        <v>0.22122381477398015</v>
      </c>
      <c r="G17" s="200">
        <v>0.12772877618522602</v>
      </c>
      <c r="H17" s="200">
        <v>7.811466372657111E-2</v>
      </c>
      <c r="I17" s="200">
        <v>4.2227122381477397E-2</v>
      </c>
      <c r="J17" s="200">
        <v>2.1664829106945976E-2</v>
      </c>
      <c r="K17" s="200">
        <v>2.4531422271223815E-2</v>
      </c>
      <c r="L17" s="200">
        <v>1</v>
      </c>
      <c r="M17" s="201"/>
      <c r="N17" s="178" t="s">
        <v>472</v>
      </c>
      <c r="P17" s="177" t="s">
        <v>471</v>
      </c>
      <c r="Q17" s="200">
        <v>3.6265254432419985E-3</v>
      </c>
      <c r="R17" s="200">
        <v>0.13872898917798757</v>
      </c>
      <c r="S17" s="200">
        <v>0.32086115588303016</v>
      </c>
      <c r="T17" s="200">
        <v>0.22582316371172001</v>
      </c>
      <c r="U17" s="200">
        <v>0.13700207230025327</v>
      </c>
      <c r="V17" s="200">
        <v>7.9725995855399495E-2</v>
      </c>
      <c r="W17" s="200">
        <v>4.2654846880036838E-2</v>
      </c>
      <c r="X17" s="200">
        <v>2.5040294727147132E-2</v>
      </c>
      <c r="Y17" s="200">
        <v>2.6536956021183514E-2</v>
      </c>
      <c r="Z17" s="200">
        <v>1</v>
      </c>
      <c r="AA17" s="201"/>
      <c r="AB17" s="178" t="s">
        <v>472</v>
      </c>
      <c r="AD17" s="177" t="s">
        <v>473</v>
      </c>
      <c r="AE17" s="200">
        <v>2.2112711650240082E-3</v>
      </c>
      <c r="AF17" s="200">
        <v>0.11454384634824362</v>
      </c>
      <c r="AG17" s="200">
        <v>0.31785443517816525</v>
      </c>
      <c r="AH17" s="200">
        <v>0.24816780389183726</v>
      </c>
      <c r="AI17" s="200">
        <v>0.14070002527167047</v>
      </c>
      <c r="AJ17" s="200">
        <v>7.8721253474854688E-2</v>
      </c>
      <c r="AK17" s="200">
        <v>4.7510740459944405E-2</v>
      </c>
      <c r="AL17" s="200">
        <v>2.3376295173110944E-2</v>
      </c>
      <c r="AM17" s="200">
        <v>2.6914329037149357E-2</v>
      </c>
      <c r="AN17" s="200">
        <v>1</v>
      </c>
      <c r="AO17" s="201"/>
      <c r="AP17" s="178" t="s">
        <v>474</v>
      </c>
      <c r="AR17" s="177" t="s">
        <v>473</v>
      </c>
      <c r="AS17" s="200">
        <v>1.9042437431991295E-3</v>
      </c>
      <c r="AT17" s="200">
        <v>0.1308487486398259</v>
      </c>
      <c r="AU17" s="200">
        <v>0.33971708378672472</v>
      </c>
      <c r="AV17" s="200">
        <v>0.23998911860718172</v>
      </c>
      <c r="AW17" s="200">
        <v>0.13008705114254623</v>
      </c>
      <c r="AX17" s="200">
        <v>7.257889009793253E-2</v>
      </c>
      <c r="AY17" s="200">
        <v>3.9336235038084873E-2</v>
      </c>
      <c r="AZ17" s="200">
        <v>2.0674646354733407E-2</v>
      </c>
      <c r="BA17" s="200">
        <v>2.4863982589771492E-2</v>
      </c>
      <c r="BB17" s="200">
        <v>1</v>
      </c>
      <c r="BC17" s="201"/>
      <c r="BD17" s="178" t="s">
        <v>474</v>
      </c>
    </row>
    <row r="18" spans="2:56" ht="45" customHeight="1">
      <c r="B18" s="497" t="s">
        <v>448</v>
      </c>
      <c r="C18" s="497"/>
      <c r="D18" s="497"/>
      <c r="E18" s="497"/>
      <c r="F18" s="497"/>
      <c r="G18" s="497"/>
      <c r="H18" s="109"/>
      <c r="I18" s="488" t="s">
        <v>377</v>
      </c>
      <c r="J18" s="488"/>
      <c r="K18" s="488"/>
      <c r="L18" s="488"/>
      <c r="M18" s="488"/>
      <c r="N18" s="488"/>
      <c r="P18" s="497" t="s">
        <v>448</v>
      </c>
      <c r="Q18" s="497"/>
      <c r="R18" s="497"/>
      <c r="S18" s="497"/>
      <c r="T18" s="497"/>
      <c r="U18" s="497"/>
      <c r="V18" s="109"/>
      <c r="W18" s="488" t="s">
        <v>377</v>
      </c>
      <c r="X18" s="488"/>
      <c r="Y18" s="488"/>
      <c r="Z18" s="488"/>
      <c r="AA18" s="488"/>
      <c r="AB18" s="488"/>
      <c r="AD18" s="497" t="s">
        <v>448</v>
      </c>
      <c r="AE18" s="497"/>
      <c r="AF18" s="497"/>
      <c r="AG18" s="497"/>
      <c r="AH18" s="497"/>
      <c r="AI18" s="497"/>
      <c r="AJ18" s="109"/>
      <c r="AK18" s="488" t="s">
        <v>378</v>
      </c>
      <c r="AL18" s="488"/>
      <c r="AM18" s="488"/>
      <c r="AN18" s="488"/>
      <c r="AO18" s="488"/>
      <c r="AP18" s="488"/>
      <c r="AR18" s="497" t="s">
        <v>418</v>
      </c>
      <c r="AS18" s="497"/>
      <c r="AT18" s="497"/>
      <c r="AU18" s="497"/>
      <c r="AV18" s="497"/>
      <c r="AW18" s="497"/>
      <c r="AX18" s="109"/>
      <c r="AY18" s="488" t="s">
        <v>379</v>
      </c>
      <c r="AZ18" s="488"/>
      <c r="BA18" s="488"/>
      <c r="BB18" s="488"/>
      <c r="BC18" s="488"/>
      <c r="BD18" s="488"/>
    </row>
    <row r="19" spans="2:56" ht="14">
      <c r="C19" s="159"/>
      <c r="D19" s="159"/>
      <c r="E19" s="159"/>
      <c r="F19" s="159"/>
      <c r="G19" s="159"/>
      <c r="H19" s="159"/>
      <c r="I19" s="159"/>
      <c r="J19" s="159"/>
      <c r="K19" s="159"/>
      <c r="L19" s="159"/>
    </row>
  </sheetData>
  <mergeCells count="60">
    <mergeCell ref="B2:N2"/>
    <mergeCell ref="B3:N3"/>
    <mergeCell ref="B4:B6"/>
    <mergeCell ref="C4:M4"/>
    <mergeCell ref="N4:N6"/>
    <mergeCell ref="D5:D6"/>
    <mergeCell ref="E5:E6"/>
    <mergeCell ref="F5:F6"/>
    <mergeCell ref="G5:G6"/>
    <mergeCell ref="H5:H6"/>
    <mergeCell ref="I5:I6"/>
    <mergeCell ref="J5:J6"/>
    <mergeCell ref="K5:K6"/>
    <mergeCell ref="P2:AB2"/>
    <mergeCell ref="P3:AB3"/>
    <mergeCell ref="P4:P6"/>
    <mergeCell ref="Q4:AA4"/>
    <mergeCell ref="AB4:AB6"/>
    <mergeCell ref="B18:G18"/>
    <mergeCell ref="I18:N18"/>
    <mergeCell ref="X5:X6"/>
    <mergeCell ref="Y5:Y6"/>
    <mergeCell ref="P18:U18"/>
    <mergeCell ref="W18:AB18"/>
    <mergeCell ref="R5:R6"/>
    <mergeCell ref="S5:S6"/>
    <mergeCell ref="T5:T6"/>
    <mergeCell ref="U5:U6"/>
    <mergeCell ref="V5:V6"/>
    <mergeCell ref="W5:W6"/>
    <mergeCell ref="AD2:AP2"/>
    <mergeCell ref="AD3:AP3"/>
    <mergeCell ref="AD4:AD6"/>
    <mergeCell ref="AE4:AO4"/>
    <mergeCell ref="AP4:AP6"/>
    <mergeCell ref="AF5:AF6"/>
    <mergeCell ref="AM5:AM6"/>
    <mergeCell ref="AD18:AI18"/>
    <mergeCell ref="AK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Y18:BD18"/>
    <mergeCell ref="AV5:AV6"/>
    <mergeCell ref="AW5:AW6"/>
    <mergeCell ref="AX5:AX6"/>
    <mergeCell ref="AY5:AY6"/>
    <mergeCell ref="AZ5:AZ6"/>
    <mergeCell ref="BA5:BA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53F2-5C95-4DCE-8601-60F8F60B2549}">
  <dimension ref="B1:BD19"/>
  <sheetViews>
    <sheetView showGridLines="0" rightToLeft="1" topLeftCell="Z1" zoomScale="85" zoomScaleNormal="85" workbookViewId="0">
      <selection activeCell="AG17" sqref="AG17"/>
    </sheetView>
  </sheetViews>
  <sheetFormatPr defaultColWidth="8.7265625" defaultRowHeight="24" customHeight="1"/>
  <cols>
    <col min="1" max="2" width="15.54296875" style="60" customWidth="1"/>
    <col min="3" max="3" width="8.54296875" style="60" customWidth="1"/>
    <col min="4" max="11" width="6.81640625" style="60" customWidth="1"/>
    <col min="12" max="13" width="8.54296875" style="60" customWidth="1"/>
    <col min="14" max="14" width="15.54296875" style="60" customWidth="1"/>
    <col min="15" max="16384" width="8.7265625" style="60"/>
  </cols>
  <sheetData>
    <row r="1" spans="2:56" ht="50.15" customHeight="1"/>
    <row r="2" spans="2:56" ht="25" customHeight="1">
      <c r="B2" s="511" t="s">
        <v>475</v>
      </c>
      <c r="C2" s="511"/>
      <c r="D2" s="511"/>
      <c r="E2" s="511"/>
      <c r="F2" s="511"/>
      <c r="G2" s="511"/>
      <c r="H2" s="511"/>
      <c r="I2" s="511"/>
      <c r="J2" s="511"/>
      <c r="K2" s="511"/>
      <c r="L2" s="511"/>
      <c r="M2" s="511"/>
      <c r="N2" s="511"/>
      <c r="P2" s="511" t="s">
        <v>476</v>
      </c>
      <c r="Q2" s="511"/>
      <c r="R2" s="511"/>
      <c r="S2" s="511"/>
      <c r="T2" s="511"/>
      <c r="U2" s="511"/>
      <c r="V2" s="511"/>
      <c r="W2" s="511"/>
      <c r="X2" s="511"/>
      <c r="Y2" s="511"/>
      <c r="Z2" s="511"/>
      <c r="AA2" s="511"/>
      <c r="AB2" s="511"/>
      <c r="AD2" s="511" t="s">
        <v>477</v>
      </c>
      <c r="AE2" s="511"/>
      <c r="AF2" s="511"/>
      <c r="AG2" s="511"/>
      <c r="AH2" s="511"/>
      <c r="AI2" s="511"/>
      <c r="AJ2" s="511"/>
      <c r="AK2" s="511"/>
      <c r="AL2" s="511"/>
      <c r="AM2" s="511"/>
      <c r="AN2" s="511"/>
      <c r="AO2" s="511"/>
      <c r="AP2" s="511"/>
      <c r="AR2" s="511" t="s">
        <v>478</v>
      </c>
      <c r="AS2" s="511"/>
      <c r="AT2" s="511"/>
      <c r="AU2" s="511"/>
      <c r="AV2" s="511"/>
      <c r="AW2" s="511"/>
      <c r="AX2" s="511"/>
      <c r="AY2" s="511"/>
      <c r="AZ2" s="511"/>
      <c r="BA2" s="511"/>
      <c r="BB2" s="511"/>
      <c r="BC2" s="511"/>
      <c r="BD2" s="511"/>
    </row>
    <row r="3" spans="2:56" ht="25" customHeight="1">
      <c r="B3" s="499" t="s">
        <v>479</v>
      </c>
      <c r="C3" s="499"/>
      <c r="D3" s="499"/>
      <c r="E3" s="499"/>
      <c r="F3" s="499"/>
      <c r="G3" s="499"/>
      <c r="H3" s="499"/>
      <c r="I3" s="499"/>
      <c r="J3" s="499"/>
      <c r="K3" s="499"/>
      <c r="L3" s="499"/>
      <c r="M3" s="499"/>
      <c r="N3" s="499"/>
      <c r="P3" s="499" t="s">
        <v>480</v>
      </c>
      <c r="Q3" s="499"/>
      <c r="R3" s="499"/>
      <c r="S3" s="499"/>
      <c r="T3" s="499"/>
      <c r="U3" s="499"/>
      <c r="V3" s="499"/>
      <c r="W3" s="499"/>
      <c r="X3" s="499"/>
      <c r="Y3" s="499"/>
      <c r="Z3" s="499"/>
      <c r="AA3" s="499"/>
      <c r="AB3" s="499"/>
      <c r="AD3" s="499" t="s">
        <v>481</v>
      </c>
      <c r="AE3" s="499"/>
      <c r="AF3" s="499"/>
      <c r="AG3" s="499"/>
      <c r="AH3" s="499"/>
      <c r="AI3" s="499"/>
      <c r="AJ3" s="499"/>
      <c r="AK3" s="499"/>
      <c r="AL3" s="499"/>
      <c r="AM3" s="499"/>
      <c r="AN3" s="499"/>
      <c r="AO3" s="499"/>
      <c r="AP3" s="499"/>
      <c r="AR3" s="499" t="s">
        <v>482</v>
      </c>
      <c r="AS3" s="499"/>
      <c r="AT3" s="499"/>
      <c r="AU3" s="499"/>
      <c r="AV3" s="499"/>
      <c r="AW3" s="499"/>
      <c r="AX3" s="499"/>
      <c r="AY3" s="499"/>
      <c r="AZ3" s="499"/>
      <c r="BA3" s="499"/>
      <c r="BB3" s="499"/>
      <c r="BC3" s="499"/>
      <c r="BD3" s="499"/>
    </row>
    <row r="4" spans="2:56" ht="25" customHeight="1">
      <c r="B4" s="548" t="s">
        <v>465</v>
      </c>
      <c r="C4" s="549" t="s">
        <v>466</v>
      </c>
      <c r="D4" s="550"/>
      <c r="E4" s="550"/>
      <c r="F4" s="550"/>
      <c r="G4" s="550"/>
      <c r="H4" s="550"/>
      <c r="I4" s="550"/>
      <c r="J4" s="550"/>
      <c r="K4" s="550"/>
      <c r="L4" s="550"/>
      <c r="M4" s="551"/>
      <c r="N4" s="547" t="s">
        <v>467</v>
      </c>
      <c r="P4" s="548" t="s">
        <v>465</v>
      </c>
      <c r="Q4" s="549" t="s">
        <v>466</v>
      </c>
      <c r="R4" s="550"/>
      <c r="S4" s="550"/>
      <c r="T4" s="550"/>
      <c r="U4" s="550"/>
      <c r="V4" s="550"/>
      <c r="W4" s="550"/>
      <c r="X4" s="550"/>
      <c r="Y4" s="550"/>
      <c r="Z4" s="550"/>
      <c r="AA4" s="551"/>
      <c r="AB4" s="547" t="s">
        <v>467</v>
      </c>
      <c r="AD4" s="548" t="s">
        <v>465</v>
      </c>
      <c r="AE4" s="549" t="s">
        <v>466</v>
      </c>
      <c r="AF4" s="550"/>
      <c r="AG4" s="550"/>
      <c r="AH4" s="550"/>
      <c r="AI4" s="550"/>
      <c r="AJ4" s="550"/>
      <c r="AK4" s="550"/>
      <c r="AL4" s="550"/>
      <c r="AM4" s="550"/>
      <c r="AN4" s="550"/>
      <c r="AO4" s="551"/>
      <c r="AP4" s="547" t="s">
        <v>467</v>
      </c>
      <c r="AR4" s="548" t="s">
        <v>465</v>
      </c>
      <c r="AS4" s="549" t="s">
        <v>468</v>
      </c>
      <c r="AT4" s="550"/>
      <c r="AU4" s="550"/>
      <c r="AV4" s="550"/>
      <c r="AW4" s="550"/>
      <c r="AX4" s="550"/>
      <c r="AY4" s="550"/>
      <c r="AZ4" s="550"/>
      <c r="BA4" s="550"/>
      <c r="BB4" s="550"/>
      <c r="BC4" s="551"/>
      <c r="BD4" s="547" t="s">
        <v>469</v>
      </c>
    </row>
    <row r="5" spans="2:56" ht="25" customHeight="1">
      <c r="B5" s="548"/>
      <c r="C5" s="45" t="s">
        <v>470</v>
      </c>
      <c r="D5" s="547" t="s">
        <v>433</v>
      </c>
      <c r="E5" s="547" t="s">
        <v>435</v>
      </c>
      <c r="F5" s="547" t="s">
        <v>437</v>
      </c>
      <c r="G5" s="547" t="s">
        <v>439</v>
      </c>
      <c r="H5" s="547" t="s">
        <v>441</v>
      </c>
      <c r="I5" s="547" t="s">
        <v>443</v>
      </c>
      <c r="J5" s="547" t="s">
        <v>445</v>
      </c>
      <c r="K5" s="547" t="s">
        <v>447</v>
      </c>
      <c r="L5" s="45" t="s">
        <v>320</v>
      </c>
      <c r="M5" s="45" t="s">
        <v>389</v>
      </c>
      <c r="N5" s="542"/>
      <c r="P5" s="548"/>
      <c r="Q5" s="45" t="s">
        <v>470</v>
      </c>
      <c r="R5" s="547" t="s">
        <v>433</v>
      </c>
      <c r="S5" s="547" t="s">
        <v>435</v>
      </c>
      <c r="T5" s="547" t="s">
        <v>437</v>
      </c>
      <c r="U5" s="547" t="s">
        <v>439</v>
      </c>
      <c r="V5" s="547" t="s">
        <v>441</v>
      </c>
      <c r="W5" s="547" t="s">
        <v>443</v>
      </c>
      <c r="X5" s="547" t="s">
        <v>445</v>
      </c>
      <c r="Y5" s="547" t="s">
        <v>447</v>
      </c>
      <c r="Z5" s="45" t="s">
        <v>320</v>
      </c>
      <c r="AA5" s="45" t="s">
        <v>389</v>
      </c>
      <c r="AB5" s="542"/>
      <c r="AD5" s="548"/>
      <c r="AE5" s="45" t="s">
        <v>431</v>
      </c>
      <c r="AF5" s="547" t="s">
        <v>433</v>
      </c>
      <c r="AG5" s="547" t="s">
        <v>435</v>
      </c>
      <c r="AH5" s="547" t="s">
        <v>437</v>
      </c>
      <c r="AI5" s="547" t="s">
        <v>439</v>
      </c>
      <c r="AJ5" s="547" t="s">
        <v>441</v>
      </c>
      <c r="AK5" s="547" t="s">
        <v>443</v>
      </c>
      <c r="AL5" s="547" t="s">
        <v>445</v>
      </c>
      <c r="AM5" s="547" t="s">
        <v>447</v>
      </c>
      <c r="AN5" s="45" t="s">
        <v>320</v>
      </c>
      <c r="AO5" s="45" t="s">
        <v>389</v>
      </c>
      <c r="AP5" s="542"/>
      <c r="AR5" s="548"/>
      <c r="AS5" s="45" t="s">
        <v>431</v>
      </c>
      <c r="AT5" s="547" t="s">
        <v>433</v>
      </c>
      <c r="AU5" s="547" t="s">
        <v>435</v>
      </c>
      <c r="AV5" s="547" t="s">
        <v>437</v>
      </c>
      <c r="AW5" s="547" t="s">
        <v>439</v>
      </c>
      <c r="AX5" s="547" t="s">
        <v>441</v>
      </c>
      <c r="AY5" s="547" t="s">
        <v>443</v>
      </c>
      <c r="AZ5" s="547" t="s">
        <v>445</v>
      </c>
      <c r="BA5" s="547" t="s">
        <v>447</v>
      </c>
      <c r="BB5" s="45" t="s">
        <v>320</v>
      </c>
      <c r="BC5" s="45" t="s">
        <v>389</v>
      </c>
      <c r="BD5" s="542"/>
    </row>
    <row r="6" spans="2:56" ht="31" customHeight="1">
      <c r="B6" s="548"/>
      <c r="C6" s="112" t="s">
        <v>430</v>
      </c>
      <c r="D6" s="542"/>
      <c r="E6" s="542"/>
      <c r="F6" s="542"/>
      <c r="G6" s="542"/>
      <c r="H6" s="542"/>
      <c r="I6" s="542"/>
      <c r="J6" s="542"/>
      <c r="K6" s="542"/>
      <c r="L6" s="193" t="s">
        <v>322</v>
      </c>
      <c r="M6" s="194" t="s">
        <v>391</v>
      </c>
      <c r="N6" s="542"/>
      <c r="P6" s="548"/>
      <c r="Q6" s="37" t="s">
        <v>430</v>
      </c>
      <c r="R6" s="543"/>
      <c r="S6" s="543"/>
      <c r="T6" s="543"/>
      <c r="U6" s="543"/>
      <c r="V6" s="543"/>
      <c r="W6" s="543"/>
      <c r="X6" s="543"/>
      <c r="Y6" s="543"/>
      <c r="Z6" s="141" t="s">
        <v>322</v>
      </c>
      <c r="AA6" s="247" t="s">
        <v>391</v>
      </c>
      <c r="AB6" s="542"/>
      <c r="AD6" s="548"/>
      <c r="AE6" s="37" t="s">
        <v>430</v>
      </c>
      <c r="AF6" s="543"/>
      <c r="AG6" s="543"/>
      <c r="AH6" s="543"/>
      <c r="AI6" s="543"/>
      <c r="AJ6" s="543"/>
      <c r="AK6" s="543"/>
      <c r="AL6" s="543"/>
      <c r="AM6" s="543"/>
      <c r="AN6" s="141" t="s">
        <v>322</v>
      </c>
      <c r="AO6" s="247" t="s">
        <v>391</v>
      </c>
      <c r="AP6" s="542"/>
      <c r="AR6" s="548"/>
      <c r="AS6" s="37" t="s">
        <v>430</v>
      </c>
      <c r="AT6" s="543"/>
      <c r="AU6" s="543"/>
      <c r="AV6" s="543"/>
      <c r="AW6" s="543"/>
      <c r="AX6" s="543"/>
      <c r="AY6" s="543"/>
      <c r="AZ6" s="543"/>
      <c r="BA6" s="543"/>
      <c r="BB6" s="141" t="s">
        <v>322</v>
      </c>
      <c r="BC6" s="247" t="s">
        <v>391</v>
      </c>
      <c r="BD6" s="542"/>
    </row>
    <row r="7" spans="2:56" ht="25" customHeight="1">
      <c r="B7" s="179" t="s">
        <v>429</v>
      </c>
      <c r="C7" s="183">
        <v>23</v>
      </c>
      <c r="D7" s="183">
        <v>387</v>
      </c>
      <c r="E7" s="183">
        <v>219</v>
      </c>
      <c r="F7" s="183">
        <v>29</v>
      </c>
      <c r="G7" s="183">
        <v>6</v>
      </c>
      <c r="H7" s="183">
        <v>0</v>
      </c>
      <c r="I7" s="183">
        <v>0</v>
      </c>
      <c r="J7" s="183">
        <v>0</v>
      </c>
      <c r="K7" s="183">
        <v>0</v>
      </c>
      <c r="L7" s="181">
        <v>664</v>
      </c>
      <c r="M7" s="195">
        <v>9.1133681032116387E-2</v>
      </c>
      <c r="N7" s="190" t="s">
        <v>430</v>
      </c>
      <c r="P7" s="179" t="s">
        <v>429</v>
      </c>
      <c r="Q7" s="180">
        <v>9</v>
      </c>
      <c r="R7" s="180">
        <v>329</v>
      </c>
      <c r="S7" s="180">
        <v>204</v>
      </c>
      <c r="T7" s="180">
        <v>37</v>
      </c>
      <c r="U7" s="180">
        <v>3</v>
      </c>
      <c r="V7" s="180">
        <v>0</v>
      </c>
      <c r="W7" s="180">
        <v>2</v>
      </c>
      <c r="X7" s="180">
        <v>1</v>
      </c>
      <c r="Y7" s="180">
        <v>0</v>
      </c>
      <c r="Z7" s="181">
        <v>585</v>
      </c>
      <c r="AA7" s="195">
        <v>9.0027700831024932E-2</v>
      </c>
      <c r="AB7" s="190" t="s">
        <v>430</v>
      </c>
      <c r="AD7" s="82" t="s">
        <v>431</v>
      </c>
      <c r="AE7" s="102">
        <v>10</v>
      </c>
      <c r="AF7" s="102">
        <v>201</v>
      </c>
      <c r="AG7" s="102">
        <v>164</v>
      </c>
      <c r="AH7" s="102">
        <v>19</v>
      </c>
      <c r="AI7" s="102">
        <v>9</v>
      </c>
      <c r="AJ7" s="102">
        <v>0</v>
      </c>
      <c r="AK7" s="102">
        <v>2</v>
      </c>
      <c r="AL7" s="102">
        <v>0</v>
      </c>
      <c r="AM7" s="102">
        <v>0</v>
      </c>
      <c r="AN7" s="103">
        <v>405</v>
      </c>
      <c r="AO7" s="195">
        <v>7.0965480988260027E-2</v>
      </c>
      <c r="AP7" s="83" t="s">
        <v>430</v>
      </c>
      <c r="AR7" s="82" t="s">
        <v>431</v>
      </c>
      <c r="AS7" s="102">
        <v>11</v>
      </c>
      <c r="AT7" s="102">
        <v>433</v>
      </c>
      <c r="AU7" s="102">
        <v>354</v>
      </c>
      <c r="AV7" s="102">
        <v>51</v>
      </c>
      <c r="AW7" s="102">
        <v>7</v>
      </c>
      <c r="AX7" s="102">
        <v>0</v>
      </c>
      <c r="AY7" s="102">
        <v>1</v>
      </c>
      <c r="AZ7" s="102">
        <v>0</v>
      </c>
      <c r="BA7" s="102">
        <v>0</v>
      </c>
      <c r="BB7" s="103">
        <v>857</v>
      </c>
      <c r="BC7" s="195">
        <v>0.11196759864123335</v>
      </c>
      <c r="BD7" s="83" t="s">
        <v>430</v>
      </c>
    </row>
    <row r="8" spans="2:56" ht="25" customHeight="1">
      <c r="B8" s="191" t="s">
        <v>432</v>
      </c>
      <c r="C8" s="183">
        <v>14</v>
      </c>
      <c r="D8" s="183">
        <v>1289</v>
      </c>
      <c r="E8" s="183">
        <v>1515</v>
      </c>
      <c r="F8" s="183">
        <v>292</v>
      </c>
      <c r="G8" s="183">
        <v>42</v>
      </c>
      <c r="H8" s="183">
        <v>3</v>
      </c>
      <c r="I8" s="183">
        <v>2</v>
      </c>
      <c r="J8" s="183">
        <v>2</v>
      </c>
      <c r="K8" s="183">
        <v>0</v>
      </c>
      <c r="L8" s="181">
        <v>3159</v>
      </c>
      <c r="M8" s="195">
        <v>0.43357123250068624</v>
      </c>
      <c r="N8" s="190" t="s">
        <v>433</v>
      </c>
      <c r="P8" s="191" t="s">
        <v>432</v>
      </c>
      <c r="Q8" s="183">
        <v>11</v>
      </c>
      <c r="R8" s="183">
        <v>1065</v>
      </c>
      <c r="S8" s="183">
        <v>1322</v>
      </c>
      <c r="T8" s="183">
        <v>248</v>
      </c>
      <c r="U8" s="183">
        <v>32</v>
      </c>
      <c r="V8" s="183">
        <v>9</v>
      </c>
      <c r="W8" s="183">
        <v>1</v>
      </c>
      <c r="X8" s="183">
        <v>0</v>
      </c>
      <c r="Y8" s="183">
        <v>0</v>
      </c>
      <c r="Z8" s="181">
        <v>2688</v>
      </c>
      <c r="AA8" s="195">
        <v>0.41366574330563249</v>
      </c>
      <c r="AB8" s="190" t="s">
        <v>433</v>
      </c>
      <c r="AD8" s="126" t="s">
        <v>432</v>
      </c>
      <c r="AE8" s="102">
        <v>4</v>
      </c>
      <c r="AF8" s="102">
        <v>823</v>
      </c>
      <c r="AG8" s="102">
        <v>1178</v>
      </c>
      <c r="AH8" s="102">
        <v>228</v>
      </c>
      <c r="AI8" s="102">
        <v>23</v>
      </c>
      <c r="AJ8" s="102">
        <v>7</v>
      </c>
      <c r="AK8" s="102">
        <v>0</v>
      </c>
      <c r="AL8" s="102">
        <v>1</v>
      </c>
      <c r="AM8" s="102">
        <v>0</v>
      </c>
      <c r="AN8" s="103">
        <v>2264</v>
      </c>
      <c r="AO8" s="195">
        <v>0.39670579989486593</v>
      </c>
      <c r="AP8" s="83" t="s">
        <v>433</v>
      </c>
      <c r="AR8" s="126" t="s">
        <v>432</v>
      </c>
      <c r="AS8" s="102">
        <v>3</v>
      </c>
      <c r="AT8" s="102">
        <v>1076</v>
      </c>
      <c r="AU8" s="102">
        <v>1773</v>
      </c>
      <c r="AV8" s="102">
        <v>378</v>
      </c>
      <c r="AW8" s="102">
        <v>52</v>
      </c>
      <c r="AX8" s="102">
        <v>7</v>
      </c>
      <c r="AY8" s="102">
        <v>2</v>
      </c>
      <c r="AZ8" s="102">
        <v>2</v>
      </c>
      <c r="BA8" s="102">
        <v>2</v>
      </c>
      <c r="BB8" s="103">
        <v>3295</v>
      </c>
      <c r="BC8" s="195">
        <v>0.43049385941991114</v>
      </c>
      <c r="BD8" s="83" t="s">
        <v>433</v>
      </c>
    </row>
    <row r="9" spans="2:56" ht="25" customHeight="1">
      <c r="B9" s="191" t="s">
        <v>434</v>
      </c>
      <c r="C9" s="183">
        <v>1</v>
      </c>
      <c r="D9" s="183">
        <v>218</v>
      </c>
      <c r="E9" s="183">
        <v>1120</v>
      </c>
      <c r="F9" s="183">
        <v>518</v>
      </c>
      <c r="G9" s="183">
        <v>117</v>
      </c>
      <c r="H9" s="183">
        <v>16</v>
      </c>
      <c r="I9" s="183">
        <v>3</v>
      </c>
      <c r="J9" s="183">
        <v>1</v>
      </c>
      <c r="K9" s="183">
        <v>2</v>
      </c>
      <c r="L9" s="181">
        <v>1996</v>
      </c>
      <c r="M9" s="195">
        <v>0.27395004117485589</v>
      </c>
      <c r="N9" s="190" t="s">
        <v>435</v>
      </c>
      <c r="P9" s="191" t="s">
        <v>434</v>
      </c>
      <c r="Q9" s="183">
        <v>0</v>
      </c>
      <c r="R9" s="183">
        <v>204</v>
      </c>
      <c r="S9" s="183">
        <v>1046</v>
      </c>
      <c r="T9" s="183">
        <v>446</v>
      </c>
      <c r="U9" s="183">
        <v>112</v>
      </c>
      <c r="V9" s="183">
        <v>34</v>
      </c>
      <c r="W9" s="183">
        <v>5</v>
      </c>
      <c r="X9" s="183">
        <v>3</v>
      </c>
      <c r="Y9" s="183">
        <v>1</v>
      </c>
      <c r="Z9" s="181">
        <v>1851</v>
      </c>
      <c r="AA9" s="195">
        <v>0.28485687903970452</v>
      </c>
      <c r="AB9" s="190" t="s">
        <v>435</v>
      </c>
      <c r="AD9" s="126" t="s">
        <v>434</v>
      </c>
      <c r="AE9" s="102">
        <v>2</v>
      </c>
      <c r="AF9" s="102">
        <v>177</v>
      </c>
      <c r="AG9" s="102">
        <v>959</v>
      </c>
      <c r="AH9" s="102">
        <v>424</v>
      </c>
      <c r="AI9" s="102">
        <v>121</v>
      </c>
      <c r="AJ9" s="102">
        <v>20</v>
      </c>
      <c r="AK9" s="102">
        <v>9</v>
      </c>
      <c r="AL9" s="102">
        <v>1</v>
      </c>
      <c r="AM9" s="102">
        <v>0</v>
      </c>
      <c r="AN9" s="103">
        <v>1713</v>
      </c>
      <c r="AO9" s="195">
        <v>0.3001577010688628</v>
      </c>
      <c r="AP9" s="83" t="s">
        <v>435</v>
      </c>
      <c r="AR9" s="126" t="s">
        <v>434</v>
      </c>
      <c r="AS9" s="102">
        <v>1</v>
      </c>
      <c r="AT9" s="102">
        <v>156</v>
      </c>
      <c r="AU9" s="102">
        <v>1010</v>
      </c>
      <c r="AV9" s="102">
        <v>594</v>
      </c>
      <c r="AW9" s="102">
        <v>142</v>
      </c>
      <c r="AX9" s="102">
        <v>29</v>
      </c>
      <c r="AY9" s="102">
        <v>9</v>
      </c>
      <c r="AZ9" s="102">
        <v>2</v>
      </c>
      <c r="BA9" s="102">
        <v>2</v>
      </c>
      <c r="BB9" s="103">
        <v>1945</v>
      </c>
      <c r="BC9" s="195">
        <v>0.2541154951659263</v>
      </c>
      <c r="BD9" s="83" t="s">
        <v>435</v>
      </c>
    </row>
    <row r="10" spans="2:56" ht="25" customHeight="1">
      <c r="B10" s="191" t="s">
        <v>436</v>
      </c>
      <c r="C10" s="183">
        <v>0</v>
      </c>
      <c r="D10" s="183">
        <v>24</v>
      </c>
      <c r="E10" s="183">
        <v>164</v>
      </c>
      <c r="F10" s="183">
        <v>287</v>
      </c>
      <c r="G10" s="183">
        <v>181</v>
      </c>
      <c r="H10" s="183">
        <v>56</v>
      </c>
      <c r="I10" s="183">
        <v>15</v>
      </c>
      <c r="J10" s="183">
        <v>4</v>
      </c>
      <c r="K10" s="183">
        <v>1</v>
      </c>
      <c r="L10" s="181">
        <v>732</v>
      </c>
      <c r="M10" s="195">
        <v>0.10046664836673072</v>
      </c>
      <c r="N10" s="190" t="s">
        <v>437</v>
      </c>
      <c r="P10" s="191" t="s">
        <v>436</v>
      </c>
      <c r="Q10" s="183">
        <v>0</v>
      </c>
      <c r="R10" s="183">
        <v>19</v>
      </c>
      <c r="S10" s="183">
        <v>151</v>
      </c>
      <c r="T10" s="183">
        <v>259</v>
      </c>
      <c r="U10" s="183">
        <v>139</v>
      </c>
      <c r="V10" s="183">
        <v>58</v>
      </c>
      <c r="W10" s="183">
        <v>14</v>
      </c>
      <c r="X10" s="183">
        <v>7</v>
      </c>
      <c r="Y10" s="183">
        <v>4</v>
      </c>
      <c r="Z10" s="181">
        <v>651</v>
      </c>
      <c r="AA10" s="195">
        <v>0.10018467220683287</v>
      </c>
      <c r="AB10" s="190" t="s">
        <v>437</v>
      </c>
      <c r="AD10" s="126" t="s">
        <v>436</v>
      </c>
      <c r="AE10" s="102">
        <v>0</v>
      </c>
      <c r="AF10" s="102">
        <v>18</v>
      </c>
      <c r="AG10" s="102">
        <v>131</v>
      </c>
      <c r="AH10" s="102">
        <v>285</v>
      </c>
      <c r="AI10" s="102">
        <v>142</v>
      </c>
      <c r="AJ10" s="102">
        <v>61</v>
      </c>
      <c r="AK10" s="102">
        <v>15</v>
      </c>
      <c r="AL10" s="102">
        <v>8</v>
      </c>
      <c r="AM10" s="102">
        <v>3</v>
      </c>
      <c r="AN10" s="103">
        <v>663</v>
      </c>
      <c r="AO10" s="195">
        <v>0.11617312072892938</v>
      </c>
      <c r="AP10" s="83" t="s">
        <v>437</v>
      </c>
      <c r="AR10" s="126" t="s">
        <v>436</v>
      </c>
      <c r="AS10" s="102">
        <v>0</v>
      </c>
      <c r="AT10" s="102">
        <v>17</v>
      </c>
      <c r="AU10" s="102">
        <v>119</v>
      </c>
      <c r="AV10" s="102">
        <v>322</v>
      </c>
      <c r="AW10" s="102">
        <v>192</v>
      </c>
      <c r="AX10" s="102">
        <v>78</v>
      </c>
      <c r="AY10" s="102">
        <v>27</v>
      </c>
      <c r="AZ10" s="102">
        <v>9</v>
      </c>
      <c r="BA10" s="102">
        <v>7</v>
      </c>
      <c r="BB10" s="103">
        <v>771</v>
      </c>
      <c r="BC10" s="195">
        <v>0.10073164358505357</v>
      </c>
      <c r="BD10" s="83" t="s">
        <v>437</v>
      </c>
    </row>
    <row r="11" spans="2:56" ht="25" customHeight="1">
      <c r="B11" s="191" t="s">
        <v>438</v>
      </c>
      <c r="C11" s="183">
        <v>0</v>
      </c>
      <c r="D11" s="183">
        <v>3</v>
      </c>
      <c r="E11" s="183">
        <v>24</v>
      </c>
      <c r="F11" s="183">
        <v>73</v>
      </c>
      <c r="G11" s="183">
        <v>122</v>
      </c>
      <c r="H11" s="183">
        <v>103</v>
      </c>
      <c r="I11" s="183">
        <v>34</v>
      </c>
      <c r="J11" s="183">
        <v>12</v>
      </c>
      <c r="K11" s="183">
        <v>10</v>
      </c>
      <c r="L11" s="181">
        <v>381</v>
      </c>
      <c r="M11" s="195">
        <v>5.2292066977765575E-2</v>
      </c>
      <c r="N11" s="190" t="s">
        <v>439</v>
      </c>
      <c r="P11" s="191" t="s">
        <v>438</v>
      </c>
      <c r="Q11" s="183">
        <v>1</v>
      </c>
      <c r="R11" s="183">
        <v>10</v>
      </c>
      <c r="S11" s="183">
        <v>26</v>
      </c>
      <c r="T11" s="183">
        <v>57</v>
      </c>
      <c r="U11" s="183">
        <v>118</v>
      </c>
      <c r="V11" s="183">
        <v>90</v>
      </c>
      <c r="W11" s="183">
        <v>36</v>
      </c>
      <c r="X11" s="183">
        <v>16</v>
      </c>
      <c r="Y11" s="183">
        <v>5</v>
      </c>
      <c r="Z11" s="181">
        <v>359</v>
      </c>
      <c r="AA11" s="195">
        <v>5.5247768544167436E-2</v>
      </c>
      <c r="AB11" s="190" t="s">
        <v>439</v>
      </c>
      <c r="AD11" s="126" t="s">
        <v>438</v>
      </c>
      <c r="AE11" s="102">
        <v>0</v>
      </c>
      <c r="AF11" s="102">
        <v>7</v>
      </c>
      <c r="AG11" s="102">
        <v>27</v>
      </c>
      <c r="AH11" s="102">
        <v>78</v>
      </c>
      <c r="AI11" s="102">
        <v>100</v>
      </c>
      <c r="AJ11" s="102">
        <v>68</v>
      </c>
      <c r="AK11" s="102">
        <v>39</v>
      </c>
      <c r="AL11" s="102">
        <v>15</v>
      </c>
      <c r="AM11" s="102">
        <v>7</v>
      </c>
      <c r="AN11" s="103">
        <v>341</v>
      </c>
      <c r="AO11" s="195">
        <v>5.9751182758016469E-2</v>
      </c>
      <c r="AP11" s="83" t="s">
        <v>439</v>
      </c>
      <c r="AR11" s="126" t="s">
        <v>438</v>
      </c>
      <c r="AS11" s="102">
        <v>1</v>
      </c>
      <c r="AT11" s="102">
        <v>6</v>
      </c>
      <c r="AU11" s="102">
        <v>29</v>
      </c>
      <c r="AV11" s="102">
        <v>63</v>
      </c>
      <c r="AW11" s="102">
        <v>137</v>
      </c>
      <c r="AX11" s="102">
        <v>115</v>
      </c>
      <c r="AY11" s="102">
        <v>56</v>
      </c>
      <c r="AZ11" s="102">
        <v>19</v>
      </c>
      <c r="BA11" s="102">
        <v>13</v>
      </c>
      <c r="BB11" s="103">
        <v>439</v>
      </c>
      <c r="BC11" s="195">
        <v>5.7355631042592108E-2</v>
      </c>
      <c r="BD11" s="83" t="s">
        <v>439</v>
      </c>
    </row>
    <row r="12" spans="2:56" ht="25" customHeight="1">
      <c r="B12" s="191" t="s">
        <v>440</v>
      </c>
      <c r="C12" s="183">
        <v>0</v>
      </c>
      <c r="D12" s="183">
        <v>1</v>
      </c>
      <c r="E12" s="183">
        <v>11</v>
      </c>
      <c r="F12" s="183">
        <v>20</v>
      </c>
      <c r="G12" s="183">
        <v>48</v>
      </c>
      <c r="H12" s="183">
        <v>61</v>
      </c>
      <c r="I12" s="183">
        <v>48</v>
      </c>
      <c r="J12" s="183">
        <v>13</v>
      </c>
      <c r="K12" s="183">
        <v>13</v>
      </c>
      <c r="L12" s="181">
        <v>215</v>
      </c>
      <c r="M12" s="195">
        <v>2.9508646719736482E-2</v>
      </c>
      <c r="N12" s="190" t="s">
        <v>441</v>
      </c>
      <c r="P12" s="191" t="s">
        <v>440</v>
      </c>
      <c r="Q12" s="183">
        <v>1</v>
      </c>
      <c r="R12" s="183">
        <v>4</v>
      </c>
      <c r="S12" s="183">
        <v>12</v>
      </c>
      <c r="T12" s="183">
        <v>21</v>
      </c>
      <c r="U12" s="183">
        <v>38</v>
      </c>
      <c r="V12" s="183">
        <v>53</v>
      </c>
      <c r="W12" s="183">
        <v>48</v>
      </c>
      <c r="X12" s="183">
        <v>24</v>
      </c>
      <c r="Y12" s="183">
        <v>24</v>
      </c>
      <c r="Z12" s="181">
        <v>225</v>
      </c>
      <c r="AA12" s="195">
        <v>3.4626038781163437E-2</v>
      </c>
      <c r="AB12" s="190" t="s">
        <v>441</v>
      </c>
      <c r="AD12" s="126" t="s">
        <v>440</v>
      </c>
      <c r="AE12" s="102">
        <v>0</v>
      </c>
      <c r="AF12" s="102">
        <v>0</v>
      </c>
      <c r="AG12" s="102">
        <v>11</v>
      </c>
      <c r="AH12" s="102">
        <v>17</v>
      </c>
      <c r="AI12" s="102">
        <v>46</v>
      </c>
      <c r="AJ12" s="102">
        <v>63</v>
      </c>
      <c r="AK12" s="102">
        <v>43</v>
      </c>
      <c r="AL12" s="102">
        <v>14</v>
      </c>
      <c r="AM12" s="102">
        <v>13</v>
      </c>
      <c r="AN12" s="103">
        <v>207</v>
      </c>
      <c r="AO12" s="195">
        <v>3.6271245838444016E-2</v>
      </c>
      <c r="AP12" s="83" t="s">
        <v>441</v>
      </c>
      <c r="AR12" s="126" t="s">
        <v>440</v>
      </c>
      <c r="AS12" s="102">
        <v>0</v>
      </c>
      <c r="AT12" s="102">
        <v>3</v>
      </c>
      <c r="AU12" s="102">
        <v>9</v>
      </c>
      <c r="AV12" s="102">
        <v>25</v>
      </c>
      <c r="AW12" s="102">
        <v>50</v>
      </c>
      <c r="AX12" s="102">
        <v>57</v>
      </c>
      <c r="AY12" s="102">
        <v>45</v>
      </c>
      <c r="AZ12" s="102">
        <v>23</v>
      </c>
      <c r="BA12" s="102">
        <v>18</v>
      </c>
      <c r="BB12" s="103">
        <v>230</v>
      </c>
      <c r="BC12" s="195">
        <v>3.0049647243271492E-2</v>
      </c>
      <c r="BD12" s="83" t="s">
        <v>441</v>
      </c>
    </row>
    <row r="13" spans="2:56" ht="25" customHeight="1">
      <c r="B13" s="191" t="s">
        <v>442</v>
      </c>
      <c r="C13" s="183">
        <v>0</v>
      </c>
      <c r="D13" s="183">
        <v>0</v>
      </c>
      <c r="E13" s="183">
        <v>1</v>
      </c>
      <c r="F13" s="183">
        <v>3</v>
      </c>
      <c r="G13" s="183">
        <v>16</v>
      </c>
      <c r="H13" s="183">
        <v>15</v>
      </c>
      <c r="I13" s="183">
        <v>30</v>
      </c>
      <c r="J13" s="183">
        <v>16</v>
      </c>
      <c r="K13" s="183">
        <v>13</v>
      </c>
      <c r="L13" s="181">
        <v>94</v>
      </c>
      <c r="M13" s="195">
        <v>1.2901454844908043E-2</v>
      </c>
      <c r="N13" s="190" t="s">
        <v>443</v>
      </c>
      <c r="P13" s="191" t="s">
        <v>442</v>
      </c>
      <c r="Q13" s="183">
        <v>0</v>
      </c>
      <c r="R13" s="183">
        <v>0</v>
      </c>
      <c r="S13" s="183">
        <v>2</v>
      </c>
      <c r="T13" s="183">
        <v>5</v>
      </c>
      <c r="U13" s="183">
        <v>11</v>
      </c>
      <c r="V13" s="183">
        <v>22</v>
      </c>
      <c r="W13" s="183">
        <v>29</v>
      </c>
      <c r="X13" s="183">
        <v>12</v>
      </c>
      <c r="Y13" s="183">
        <v>7</v>
      </c>
      <c r="Z13" s="181">
        <v>88</v>
      </c>
      <c r="AA13" s="195">
        <v>1.3542628501077255E-2</v>
      </c>
      <c r="AB13" s="190" t="s">
        <v>443</v>
      </c>
      <c r="AD13" s="126" t="s">
        <v>442</v>
      </c>
      <c r="AE13" s="102">
        <v>0</v>
      </c>
      <c r="AF13" s="102">
        <v>0</v>
      </c>
      <c r="AG13" s="102">
        <v>4</v>
      </c>
      <c r="AH13" s="102">
        <v>7</v>
      </c>
      <c r="AI13" s="102">
        <v>9</v>
      </c>
      <c r="AJ13" s="102">
        <v>18</v>
      </c>
      <c r="AK13" s="102">
        <v>21</v>
      </c>
      <c r="AL13" s="102">
        <v>15</v>
      </c>
      <c r="AM13" s="102">
        <v>12</v>
      </c>
      <c r="AN13" s="103">
        <v>86</v>
      </c>
      <c r="AO13" s="195">
        <v>1.5069213246889784E-2</v>
      </c>
      <c r="AP13" s="83" t="s">
        <v>443</v>
      </c>
      <c r="AR13" s="126" t="s">
        <v>442</v>
      </c>
      <c r="AS13" s="102">
        <v>0</v>
      </c>
      <c r="AT13" s="102">
        <v>1</v>
      </c>
      <c r="AU13" s="102">
        <v>2</v>
      </c>
      <c r="AV13" s="102">
        <v>2</v>
      </c>
      <c r="AW13" s="102">
        <v>8</v>
      </c>
      <c r="AX13" s="102">
        <v>27</v>
      </c>
      <c r="AY13" s="102">
        <v>19</v>
      </c>
      <c r="AZ13" s="102">
        <v>11</v>
      </c>
      <c r="BA13" s="102">
        <v>10</v>
      </c>
      <c r="BB13" s="103">
        <v>80</v>
      </c>
      <c r="BC13" s="195">
        <v>1.0452051215050953E-2</v>
      </c>
      <c r="BD13" s="83" t="s">
        <v>443</v>
      </c>
    </row>
    <row r="14" spans="2:56" ht="25" customHeight="1">
      <c r="B14" s="191" t="s">
        <v>444</v>
      </c>
      <c r="C14" s="183">
        <v>0</v>
      </c>
      <c r="D14" s="183">
        <v>0</v>
      </c>
      <c r="E14" s="183">
        <v>1</v>
      </c>
      <c r="F14" s="183">
        <v>2</v>
      </c>
      <c r="G14" s="183">
        <v>3</v>
      </c>
      <c r="H14" s="183">
        <v>3</v>
      </c>
      <c r="I14" s="183">
        <v>6</v>
      </c>
      <c r="J14" s="183">
        <v>6</v>
      </c>
      <c r="K14" s="183">
        <v>10</v>
      </c>
      <c r="L14" s="181">
        <v>31</v>
      </c>
      <c r="M14" s="195">
        <v>4.2547351084271205E-3</v>
      </c>
      <c r="N14" s="190" t="s">
        <v>445</v>
      </c>
      <c r="P14" s="191" t="s">
        <v>444</v>
      </c>
      <c r="Q14" s="183">
        <v>0</v>
      </c>
      <c r="R14" s="183">
        <v>0</v>
      </c>
      <c r="S14" s="183">
        <v>1</v>
      </c>
      <c r="T14" s="183">
        <v>2</v>
      </c>
      <c r="U14" s="183">
        <v>2</v>
      </c>
      <c r="V14" s="183">
        <v>6</v>
      </c>
      <c r="W14" s="183">
        <v>8</v>
      </c>
      <c r="X14" s="183">
        <v>2</v>
      </c>
      <c r="Y14" s="183">
        <v>11</v>
      </c>
      <c r="Z14" s="181">
        <v>32</v>
      </c>
      <c r="AA14" s="195">
        <v>4.9245921822099106E-3</v>
      </c>
      <c r="AB14" s="190" t="s">
        <v>445</v>
      </c>
      <c r="AD14" s="126" t="s">
        <v>444</v>
      </c>
      <c r="AE14" s="102">
        <v>0</v>
      </c>
      <c r="AF14" s="102">
        <v>0</v>
      </c>
      <c r="AG14" s="102">
        <v>0</v>
      </c>
      <c r="AH14" s="102">
        <v>0</v>
      </c>
      <c r="AI14" s="102">
        <v>2</v>
      </c>
      <c r="AJ14" s="102">
        <v>3</v>
      </c>
      <c r="AK14" s="102">
        <v>4</v>
      </c>
      <c r="AL14" s="102">
        <v>5</v>
      </c>
      <c r="AM14" s="102">
        <v>6</v>
      </c>
      <c r="AN14" s="103">
        <v>20</v>
      </c>
      <c r="AO14" s="195">
        <v>3.5044681969511127E-3</v>
      </c>
      <c r="AP14" s="83" t="s">
        <v>445</v>
      </c>
      <c r="AR14" s="126" t="s">
        <v>444</v>
      </c>
      <c r="AS14" s="102">
        <v>0</v>
      </c>
      <c r="AT14" s="102">
        <v>1</v>
      </c>
      <c r="AU14" s="102">
        <v>0</v>
      </c>
      <c r="AV14" s="102">
        <v>0</v>
      </c>
      <c r="AW14" s="102">
        <v>2</v>
      </c>
      <c r="AX14" s="102">
        <v>2</v>
      </c>
      <c r="AY14" s="102">
        <v>6</v>
      </c>
      <c r="AZ14" s="102">
        <v>4</v>
      </c>
      <c r="BA14" s="102">
        <v>12</v>
      </c>
      <c r="BB14" s="103">
        <v>27</v>
      </c>
      <c r="BC14" s="195">
        <v>3.5275672850796969E-3</v>
      </c>
      <c r="BD14" s="83" t="s">
        <v>445</v>
      </c>
    </row>
    <row r="15" spans="2:56" ht="25" customHeight="1">
      <c r="B15" s="191" t="s">
        <v>446</v>
      </c>
      <c r="C15" s="183">
        <v>0</v>
      </c>
      <c r="D15" s="183">
        <v>0</v>
      </c>
      <c r="E15" s="183">
        <v>0</v>
      </c>
      <c r="F15" s="183">
        <v>0</v>
      </c>
      <c r="G15" s="183">
        <v>1</v>
      </c>
      <c r="H15" s="183">
        <v>1</v>
      </c>
      <c r="I15" s="183">
        <v>2</v>
      </c>
      <c r="J15" s="183">
        <v>1</v>
      </c>
      <c r="K15" s="183">
        <v>9</v>
      </c>
      <c r="L15" s="181">
        <v>14</v>
      </c>
      <c r="M15" s="195">
        <v>1.9214932747735384E-3</v>
      </c>
      <c r="N15" s="190" t="s">
        <v>447</v>
      </c>
      <c r="P15" s="191" t="s">
        <v>446</v>
      </c>
      <c r="Q15" s="183">
        <v>0</v>
      </c>
      <c r="R15" s="183">
        <v>0</v>
      </c>
      <c r="S15" s="183">
        <v>0</v>
      </c>
      <c r="T15" s="183">
        <v>0</v>
      </c>
      <c r="U15" s="183">
        <v>2</v>
      </c>
      <c r="V15" s="183">
        <v>0</v>
      </c>
      <c r="W15" s="183">
        <v>2</v>
      </c>
      <c r="X15" s="183">
        <v>3</v>
      </c>
      <c r="Y15" s="183">
        <v>12</v>
      </c>
      <c r="Z15" s="181">
        <v>19</v>
      </c>
      <c r="AA15" s="195">
        <v>2.9239766081871343E-3</v>
      </c>
      <c r="AB15" s="190" t="s">
        <v>447</v>
      </c>
      <c r="AD15" s="126" t="s">
        <v>446</v>
      </c>
      <c r="AE15" s="102">
        <v>0</v>
      </c>
      <c r="AF15" s="102">
        <v>0</v>
      </c>
      <c r="AG15" s="102">
        <v>0</v>
      </c>
      <c r="AH15" s="102">
        <v>0</v>
      </c>
      <c r="AI15" s="102">
        <v>1</v>
      </c>
      <c r="AJ15" s="102">
        <v>0</v>
      </c>
      <c r="AK15" s="102">
        <v>1</v>
      </c>
      <c r="AL15" s="102">
        <v>0</v>
      </c>
      <c r="AM15" s="102">
        <v>6</v>
      </c>
      <c r="AN15" s="103">
        <v>8</v>
      </c>
      <c r="AO15" s="195">
        <v>1.4017872787804452E-3</v>
      </c>
      <c r="AP15" s="83" t="s">
        <v>447</v>
      </c>
      <c r="AR15" s="126" t="s">
        <v>446</v>
      </c>
      <c r="AS15" s="102">
        <v>0</v>
      </c>
      <c r="AT15" s="102">
        <v>0</v>
      </c>
      <c r="AU15" s="102">
        <v>0</v>
      </c>
      <c r="AV15" s="102">
        <v>1</v>
      </c>
      <c r="AW15" s="102">
        <v>0</v>
      </c>
      <c r="AX15" s="102">
        <v>1</v>
      </c>
      <c r="AY15" s="102">
        <v>2</v>
      </c>
      <c r="AZ15" s="102">
        <v>1</v>
      </c>
      <c r="BA15" s="102">
        <v>5</v>
      </c>
      <c r="BB15" s="103">
        <v>10</v>
      </c>
      <c r="BC15" s="195">
        <v>1.3065064018813691E-3</v>
      </c>
      <c r="BD15" s="83" t="s">
        <v>447</v>
      </c>
    </row>
    <row r="16" spans="2:56" ht="25" customHeight="1">
      <c r="B16" s="202" t="s">
        <v>320</v>
      </c>
      <c r="C16" s="197">
        <v>38</v>
      </c>
      <c r="D16" s="197">
        <v>1922</v>
      </c>
      <c r="E16" s="197">
        <v>3055</v>
      </c>
      <c r="F16" s="197">
        <v>1224</v>
      </c>
      <c r="G16" s="197">
        <v>536</v>
      </c>
      <c r="H16" s="197">
        <v>258</v>
      </c>
      <c r="I16" s="197">
        <v>140</v>
      </c>
      <c r="J16" s="197">
        <v>55</v>
      </c>
      <c r="K16" s="197">
        <v>58</v>
      </c>
      <c r="L16" s="197">
        <v>7286</v>
      </c>
      <c r="M16" s="198">
        <v>1</v>
      </c>
      <c r="N16" s="176" t="s">
        <v>416</v>
      </c>
      <c r="P16" s="202" t="s">
        <v>320</v>
      </c>
      <c r="Q16" s="197">
        <v>22</v>
      </c>
      <c r="R16" s="197">
        <v>1631</v>
      </c>
      <c r="S16" s="197">
        <v>2764</v>
      </c>
      <c r="T16" s="197">
        <v>1075</v>
      </c>
      <c r="U16" s="197">
        <v>457</v>
      </c>
      <c r="V16" s="197">
        <v>272</v>
      </c>
      <c r="W16" s="197">
        <v>145</v>
      </c>
      <c r="X16" s="197">
        <v>68</v>
      </c>
      <c r="Y16" s="197">
        <v>64</v>
      </c>
      <c r="Z16" s="197">
        <v>6498</v>
      </c>
      <c r="AA16" s="198">
        <v>1</v>
      </c>
      <c r="AB16" s="176" t="s">
        <v>416</v>
      </c>
      <c r="AD16" s="262" t="s">
        <v>320</v>
      </c>
      <c r="AE16" s="260">
        <v>16</v>
      </c>
      <c r="AF16" s="260">
        <v>1226</v>
      </c>
      <c r="AG16" s="260">
        <v>2474</v>
      </c>
      <c r="AH16" s="260">
        <v>1058</v>
      </c>
      <c r="AI16" s="260">
        <v>453</v>
      </c>
      <c r="AJ16" s="260">
        <v>240</v>
      </c>
      <c r="AK16" s="260">
        <v>134</v>
      </c>
      <c r="AL16" s="260">
        <v>59</v>
      </c>
      <c r="AM16" s="260">
        <v>47</v>
      </c>
      <c r="AN16" s="260">
        <v>5707</v>
      </c>
      <c r="AO16" s="198">
        <v>1</v>
      </c>
      <c r="AP16" s="256" t="s">
        <v>416</v>
      </c>
      <c r="AR16" s="262" t="s">
        <v>320</v>
      </c>
      <c r="AS16" s="260">
        <v>16</v>
      </c>
      <c r="AT16" s="260">
        <v>1693</v>
      </c>
      <c r="AU16" s="260">
        <v>3296</v>
      </c>
      <c r="AV16" s="260">
        <v>1436</v>
      </c>
      <c r="AW16" s="260">
        <v>590</v>
      </c>
      <c r="AX16" s="260">
        <v>316</v>
      </c>
      <c r="AY16" s="260">
        <v>167</v>
      </c>
      <c r="AZ16" s="260">
        <v>71</v>
      </c>
      <c r="BA16" s="260">
        <v>69</v>
      </c>
      <c r="BB16" s="260">
        <v>7654</v>
      </c>
      <c r="BC16" s="198">
        <v>1</v>
      </c>
      <c r="BD16" s="256" t="s">
        <v>416</v>
      </c>
    </row>
    <row r="17" spans="2:56" ht="25" customHeight="1" thickBot="1">
      <c r="B17" s="177" t="s">
        <v>471</v>
      </c>
      <c r="C17" s="200">
        <v>5.2154817458138899E-3</v>
      </c>
      <c r="D17" s="200">
        <v>0.26379357672248149</v>
      </c>
      <c r="E17" s="200">
        <v>0.41929728245951137</v>
      </c>
      <c r="F17" s="200">
        <v>0.16799341202305793</v>
      </c>
      <c r="G17" s="200">
        <v>7.3565742519901181E-2</v>
      </c>
      <c r="H17" s="200">
        <v>3.5410376063683774E-2</v>
      </c>
      <c r="I17" s="200">
        <v>1.9214932747735385E-2</v>
      </c>
      <c r="J17" s="200">
        <v>7.5487235794674716E-3</v>
      </c>
      <c r="K17" s="200">
        <v>7.9604721383475154E-3</v>
      </c>
      <c r="L17" s="200">
        <v>1</v>
      </c>
      <c r="M17" s="201"/>
      <c r="N17" s="178" t="s">
        <v>483</v>
      </c>
      <c r="P17" s="177" t="s">
        <v>471</v>
      </c>
      <c r="Q17" s="200">
        <v>3.3856571252693138E-3</v>
      </c>
      <c r="R17" s="200">
        <v>0.25100030778701138</v>
      </c>
      <c r="S17" s="200">
        <v>0.42536164973838103</v>
      </c>
      <c r="T17" s="200">
        <v>0.16543551862111419</v>
      </c>
      <c r="U17" s="200">
        <v>7.0329332102185282E-2</v>
      </c>
      <c r="V17" s="200">
        <v>4.1859033548784244E-2</v>
      </c>
      <c r="W17" s="200">
        <v>2.2314558325638657E-2</v>
      </c>
      <c r="X17" s="200">
        <v>1.0464758387196061E-2</v>
      </c>
      <c r="Y17" s="200">
        <v>9.8491843644198211E-3</v>
      </c>
      <c r="Z17" s="200">
        <v>1</v>
      </c>
      <c r="AA17" s="201"/>
      <c r="AB17" s="178" t="s">
        <v>483</v>
      </c>
      <c r="AD17" s="177" t="s">
        <v>473</v>
      </c>
      <c r="AE17" s="200">
        <v>2.8035745575608903E-3</v>
      </c>
      <c r="AF17" s="200">
        <v>0.21482390047310321</v>
      </c>
      <c r="AG17" s="200">
        <v>0.43350271596285261</v>
      </c>
      <c r="AH17" s="200">
        <v>0.18538636761871385</v>
      </c>
      <c r="AI17" s="200">
        <v>7.9376204660942695E-2</v>
      </c>
      <c r="AJ17" s="200">
        <v>4.2053618363413349E-2</v>
      </c>
      <c r="AK17" s="200">
        <v>2.3479936919572456E-2</v>
      </c>
      <c r="AL17" s="200">
        <v>1.0338181181005782E-2</v>
      </c>
      <c r="AM17" s="200">
        <v>8.2355002628351145E-3</v>
      </c>
      <c r="AN17" s="200">
        <v>1</v>
      </c>
      <c r="AO17" s="201"/>
      <c r="AP17" s="178" t="s">
        <v>474</v>
      </c>
      <c r="AR17" s="177" t="s">
        <v>473</v>
      </c>
      <c r="AS17" s="200">
        <v>2.0904102430101905E-3</v>
      </c>
      <c r="AT17" s="200">
        <v>0.22119153383851581</v>
      </c>
      <c r="AU17" s="200">
        <v>0.43062451006009927</v>
      </c>
      <c r="AV17" s="200">
        <v>0.18761431931016462</v>
      </c>
      <c r="AW17" s="200">
        <v>7.7083877711000781E-2</v>
      </c>
      <c r="AX17" s="200">
        <v>4.1285602299451267E-2</v>
      </c>
      <c r="AY17" s="200">
        <v>2.1818656911418866E-2</v>
      </c>
      <c r="AZ17" s="200">
        <v>9.2761954533577221E-3</v>
      </c>
      <c r="BA17" s="200">
        <v>9.0148941729814476E-3</v>
      </c>
      <c r="BB17" s="200">
        <v>1</v>
      </c>
      <c r="BC17" s="201"/>
      <c r="BD17" s="178" t="s">
        <v>474</v>
      </c>
    </row>
    <row r="18" spans="2:56" ht="50.25" customHeight="1">
      <c r="B18" s="497" t="s">
        <v>448</v>
      </c>
      <c r="C18" s="497"/>
      <c r="D18" s="497"/>
      <c r="E18" s="497"/>
      <c r="F18" s="497"/>
      <c r="G18" s="497"/>
      <c r="H18" s="488" t="s">
        <v>377</v>
      </c>
      <c r="I18" s="488"/>
      <c r="J18" s="488"/>
      <c r="K18" s="488"/>
      <c r="L18" s="488"/>
      <c r="M18" s="488"/>
      <c r="N18" s="488"/>
      <c r="P18" s="497" t="s">
        <v>448</v>
      </c>
      <c r="Q18" s="497"/>
      <c r="R18" s="497"/>
      <c r="S18" s="497"/>
      <c r="T18" s="497"/>
      <c r="U18" s="497"/>
      <c r="V18" s="488" t="s">
        <v>377</v>
      </c>
      <c r="W18" s="488"/>
      <c r="X18" s="488"/>
      <c r="Y18" s="488"/>
      <c r="Z18" s="488"/>
      <c r="AA18" s="488"/>
      <c r="AB18" s="488"/>
      <c r="AD18" s="497" t="s">
        <v>448</v>
      </c>
      <c r="AE18" s="497"/>
      <c r="AF18" s="497"/>
      <c r="AG18" s="497"/>
      <c r="AH18" s="497"/>
      <c r="AI18" s="497"/>
      <c r="AJ18" s="488" t="s">
        <v>378</v>
      </c>
      <c r="AK18" s="488"/>
      <c r="AL18" s="488"/>
      <c r="AM18" s="488"/>
      <c r="AN18" s="488"/>
      <c r="AO18" s="488"/>
      <c r="AP18" s="488"/>
      <c r="AR18" s="497" t="s">
        <v>418</v>
      </c>
      <c r="AS18" s="497"/>
      <c r="AT18" s="497"/>
      <c r="AU18" s="497"/>
      <c r="AV18" s="497"/>
      <c r="AW18" s="497"/>
      <c r="AX18" s="488" t="s">
        <v>379</v>
      </c>
      <c r="AY18" s="488"/>
      <c r="AZ18" s="488"/>
      <c r="BA18" s="488"/>
      <c r="BB18" s="488"/>
      <c r="BC18" s="488"/>
      <c r="BD18" s="488"/>
    </row>
    <row r="19" spans="2:56" ht="14">
      <c r="L19" s="159"/>
    </row>
  </sheetData>
  <mergeCells count="60">
    <mergeCell ref="B2:N2"/>
    <mergeCell ref="B3:N3"/>
    <mergeCell ref="B4:B6"/>
    <mergeCell ref="C4:M4"/>
    <mergeCell ref="N4:N6"/>
    <mergeCell ref="D5:D6"/>
    <mergeCell ref="E5:E6"/>
    <mergeCell ref="F5:F6"/>
    <mergeCell ref="G5:G6"/>
    <mergeCell ref="H5:H6"/>
    <mergeCell ref="I5:I6"/>
    <mergeCell ref="J5:J6"/>
    <mergeCell ref="K5:K6"/>
    <mergeCell ref="P2:AB2"/>
    <mergeCell ref="P3:AB3"/>
    <mergeCell ref="P4:P6"/>
    <mergeCell ref="Q4:AA4"/>
    <mergeCell ref="AB4:AB6"/>
    <mergeCell ref="B18:G18"/>
    <mergeCell ref="H18:N18"/>
    <mergeCell ref="X5:X6"/>
    <mergeCell ref="Y5:Y6"/>
    <mergeCell ref="P18:U18"/>
    <mergeCell ref="V18:AB18"/>
    <mergeCell ref="R5:R6"/>
    <mergeCell ref="S5:S6"/>
    <mergeCell ref="T5:T6"/>
    <mergeCell ref="U5:U6"/>
    <mergeCell ref="V5:V6"/>
    <mergeCell ref="W5:W6"/>
    <mergeCell ref="AD2:AP2"/>
    <mergeCell ref="AD3:AP3"/>
    <mergeCell ref="AD4:AD6"/>
    <mergeCell ref="AE4:AO4"/>
    <mergeCell ref="AP4:AP6"/>
    <mergeCell ref="AF5:AF6"/>
    <mergeCell ref="AM5:AM6"/>
    <mergeCell ref="AD18:AI18"/>
    <mergeCell ref="AJ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X18:BD18"/>
    <mergeCell ref="AV5:AV6"/>
    <mergeCell ref="AW5:AW6"/>
    <mergeCell ref="AX5:AX6"/>
    <mergeCell ref="AY5:AY6"/>
    <mergeCell ref="AZ5:AZ6"/>
    <mergeCell ref="BA5:BA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D378-F727-4F40-936B-C4EF5AB7B597}">
  <dimension ref="B1:AF15"/>
  <sheetViews>
    <sheetView showGridLines="0" rightToLeft="1" topLeftCell="K1" zoomScaleNormal="100" workbookViewId="0">
      <selection activeCell="J2" sqref="J2:P2"/>
    </sheetView>
  </sheetViews>
  <sheetFormatPr defaultColWidth="8.7265625" defaultRowHeight="24" customHeight="1"/>
  <cols>
    <col min="1" max="2" width="15.54296875" style="60" customWidth="1"/>
    <col min="3" max="7" width="11.54296875" style="60" customWidth="1"/>
    <col min="8" max="8" width="15.54296875" style="60" customWidth="1"/>
    <col min="9" max="9" width="8.7265625" style="60"/>
    <col min="10" max="10" width="15.54296875" style="60" customWidth="1"/>
    <col min="11" max="15" width="8.7265625" style="60"/>
    <col min="16" max="16" width="15.54296875" style="60" customWidth="1"/>
    <col min="17" max="17" width="8.7265625" style="60"/>
    <col min="18" max="18" width="15.54296875" style="60" customWidth="1"/>
    <col min="19" max="23" width="8.7265625" style="60"/>
    <col min="24" max="24" width="15.54296875" style="60" customWidth="1"/>
    <col min="25" max="25" width="8.7265625" style="60"/>
    <col min="26" max="26" width="15.54296875" style="60" customWidth="1"/>
    <col min="27" max="31" width="8.7265625" style="60"/>
    <col min="32" max="32" width="15.54296875" style="60" customWidth="1"/>
    <col min="33" max="16384" width="8.7265625" style="60"/>
  </cols>
  <sheetData>
    <row r="1" spans="2:32" ht="50.15" customHeight="1"/>
    <row r="2" spans="2:32" ht="25" customHeight="1">
      <c r="B2" s="511" t="s">
        <v>484</v>
      </c>
      <c r="C2" s="511"/>
      <c r="D2" s="511"/>
      <c r="E2" s="511"/>
      <c r="F2" s="511"/>
      <c r="G2" s="511"/>
      <c r="H2" s="511"/>
      <c r="J2" s="511" t="s">
        <v>485</v>
      </c>
      <c r="K2" s="511"/>
      <c r="L2" s="511"/>
      <c r="M2" s="511"/>
      <c r="N2" s="511"/>
      <c r="O2" s="511"/>
      <c r="P2" s="511"/>
      <c r="R2" s="511" t="s">
        <v>486</v>
      </c>
      <c r="S2" s="511"/>
      <c r="T2" s="511"/>
      <c r="U2" s="511"/>
      <c r="V2" s="511"/>
      <c r="W2" s="511"/>
      <c r="X2" s="511"/>
      <c r="Z2" s="511" t="s">
        <v>487</v>
      </c>
      <c r="AA2" s="511"/>
      <c r="AB2" s="511"/>
      <c r="AC2" s="511"/>
      <c r="AD2" s="511"/>
      <c r="AE2" s="511"/>
      <c r="AF2" s="511"/>
    </row>
    <row r="3" spans="2:32" ht="25" customHeight="1">
      <c r="B3" s="499" t="s">
        <v>488</v>
      </c>
      <c r="C3" s="499"/>
      <c r="D3" s="499"/>
      <c r="E3" s="499"/>
      <c r="F3" s="499"/>
      <c r="G3" s="499"/>
      <c r="H3" s="499"/>
      <c r="J3" s="499" t="s">
        <v>489</v>
      </c>
      <c r="K3" s="499"/>
      <c r="L3" s="499"/>
      <c r="M3" s="499"/>
      <c r="N3" s="499"/>
      <c r="O3" s="499"/>
      <c r="P3" s="499"/>
      <c r="R3" s="499" t="s">
        <v>490</v>
      </c>
      <c r="S3" s="499"/>
      <c r="T3" s="499"/>
      <c r="U3" s="499"/>
      <c r="V3" s="499"/>
      <c r="W3" s="499"/>
      <c r="X3" s="499"/>
      <c r="Z3" s="499" t="s">
        <v>491</v>
      </c>
      <c r="AA3" s="499"/>
      <c r="AB3" s="499"/>
      <c r="AC3" s="499"/>
      <c r="AD3" s="499"/>
      <c r="AE3" s="499"/>
      <c r="AF3" s="499"/>
    </row>
    <row r="4" spans="2:32" ht="25" customHeight="1">
      <c r="B4" s="555" t="s">
        <v>492</v>
      </c>
      <c r="C4" s="515" t="s">
        <v>328</v>
      </c>
      <c r="D4" s="516"/>
      <c r="E4" s="515" t="s">
        <v>329</v>
      </c>
      <c r="F4" s="516"/>
      <c r="G4" s="558" t="s">
        <v>320</v>
      </c>
      <c r="H4" s="556" t="s">
        <v>493</v>
      </c>
      <c r="J4" s="555" t="s">
        <v>492</v>
      </c>
      <c r="K4" s="515" t="s">
        <v>328</v>
      </c>
      <c r="L4" s="516"/>
      <c r="M4" s="515" t="s">
        <v>329</v>
      </c>
      <c r="N4" s="516"/>
      <c r="O4" s="558" t="s">
        <v>320</v>
      </c>
      <c r="P4" s="556" t="s">
        <v>493</v>
      </c>
      <c r="R4" s="555" t="s">
        <v>492</v>
      </c>
      <c r="S4" s="515" t="s">
        <v>328</v>
      </c>
      <c r="T4" s="516"/>
      <c r="U4" s="515" t="s">
        <v>329</v>
      </c>
      <c r="V4" s="516"/>
      <c r="W4" s="558" t="s">
        <v>320</v>
      </c>
      <c r="X4" s="556" t="s">
        <v>493</v>
      </c>
      <c r="Z4" s="555" t="s">
        <v>492</v>
      </c>
      <c r="AA4" s="515" t="s">
        <v>328</v>
      </c>
      <c r="AB4" s="516"/>
      <c r="AC4" s="515" t="s">
        <v>329</v>
      </c>
      <c r="AD4" s="516"/>
      <c r="AE4" s="136" t="s">
        <v>320</v>
      </c>
      <c r="AF4" s="556" t="s">
        <v>493</v>
      </c>
    </row>
    <row r="5" spans="2:32" ht="25" customHeight="1">
      <c r="B5" s="548"/>
      <c r="C5" s="520" t="s">
        <v>331</v>
      </c>
      <c r="D5" s="521"/>
      <c r="E5" s="522" t="s">
        <v>332</v>
      </c>
      <c r="F5" s="523"/>
      <c r="G5" s="559"/>
      <c r="H5" s="556"/>
      <c r="J5" s="548"/>
      <c r="K5" s="520" t="s">
        <v>331</v>
      </c>
      <c r="L5" s="521"/>
      <c r="M5" s="522" t="s">
        <v>332</v>
      </c>
      <c r="N5" s="523"/>
      <c r="O5" s="559"/>
      <c r="P5" s="556"/>
      <c r="R5" s="548"/>
      <c r="S5" s="520" t="s">
        <v>331</v>
      </c>
      <c r="T5" s="521"/>
      <c r="U5" s="522" t="s">
        <v>332</v>
      </c>
      <c r="V5" s="523"/>
      <c r="W5" s="559"/>
      <c r="X5" s="556"/>
      <c r="Z5" s="548"/>
      <c r="AA5" s="520" t="s">
        <v>331</v>
      </c>
      <c r="AB5" s="521"/>
      <c r="AC5" s="522" t="s">
        <v>332</v>
      </c>
      <c r="AD5" s="523"/>
      <c r="AE5" s="137"/>
      <c r="AF5" s="556"/>
    </row>
    <row r="6" spans="2:32" ht="25" customHeight="1">
      <c r="B6" s="548"/>
      <c r="C6" s="27" t="s">
        <v>333</v>
      </c>
      <c r="D6" s="27" t="s">
        <v>334</v>
      </c>
      <c r="E6" s="28" t="s">
        <v>333</v>
      </c>
      <c r="F6" s="29" t="s">
        <v>334</v>
      </c>
      <c r="G6" s="557" t="s">
        <v>322</v>
      </c>
      <c r="H6" s="556"/>
      <c r="J6" s="548"/>
      <c r="K6" s="27" t="s">
        <v>333</v>
      </c>
      <c r="L6" s="27" t="s">
        <v>334</v>
      </c>
      <c r="M6" s="28" t="s">
        <v>333</v>
      </c>
      <c r="N6" s="29" t="s">
        <v>334</v>
      </c>
      <c r="O6" s="557" t="s">
        <v>322</v>
      </c>
      <c r="P6" s="556"/>
      <c r="R6" s="548"/>
      <c r="S6" s="27" t="s">
        <v>333</v>
      </c>
      <c r="T6" s="27" t="s">
        <v>334</v>
      </c>
      <c r="U6" s="28" t="s">
        <v>333</v>
      </c>
      <c r="V6" s="29" t="s">
        <v>334</v>
      </c>
      <c r="W6" s="557" t="s">
        <v>322</v>
      </c>
      <c r="X6" s="556"/>
      <c r="Z6" s="548"/>
      <c r="AA6" s="27" t="s">
        <v>333</v>
      </c>
      <c r="AB6" s="27" t="s">
        <v>334</v>
      </c>
      <c r="AC6" s="28" t="s">
        <v>333</v>
      </c>
      <c r="AD6" s="29" t="s">
        <v>334</v>
      </c>
      <c r="AE6" s="137"/>
      <c r="AF6" s="556"/>
    </row>
    <row r="7" spans="2:32" ht="25" customHeight="1">
      <c r="B7" s="548"/>
      <c r="C7" s="30" t="s">
        <v>335</v>
      </c>
      <c r="D7" s="31" t="s">
        <v>336</v>
      </c>
      <c r="E7" s="31" t="s">
        <v>335</v>
      </c>
      <c r="F7" s="32" t="s">
        <v>336</v>
      </c>
      <c r="G7" s="557"/>
      <c r="H7" s="556"/>
      <c r="J7" s="548"/>
      <c r="K7" s="30" t="s">
        <v>335</v>
      </c>
      <c r="L7" s="31" t="s">
        <v>336</v>
      </c>
      <c r="M7" s="31" t="s">
        <v>335</v>
      </c>
      <c r="N7" s="32" t="s">
        <v>336</v>
      </c>
      <c r="O7" s="557"/>
      <c r="P7" s="556"/>
      <c r="R7" s="548"/>
      <c r="S7" s="30" t="s">
        <v>335</v>
      </c>
      <c r="T7" s="31" t="s">
        <v>336</v>
      </c>
      <c r="U7" s="31" t="s">
        <v>335</v>
      </c>
      <c r="V7" s="32" t="s">
        <v>336</v>
      </c>
      <c r="W7" s="557"/>
      <c r="X7" s="556"/>
      <c r="Z7" s="548"/>
      <c r="AA7" s="30" t="s">
        <v>335</v>
      </c>
      <c r="AB7" s="31" t="s">
        <v>336</v>
      </c>
      <c r="AC7" s="31" t="s">
        <v>335</v>
      </c>
      <c r="AD7" s="32" t="s">
        <v>336</v>
      </c>
      <c r="AE7" s="138" t="s">
        <v>322</v>
      </c>
      <c r="AF7" s="556"/>
    </row>
    <row r="8" spans="2:32" ht="36" customHeight="1">
      <c r="B8" s="552" t="s">
        <v>494</v>
      </c>
      <c r="C8" s="552"/>
      <c r="D8" s="552"/>
      <c r="E8" s="552"/>
      <c r="F8" s="552"/>
      <c r="G8" s="552"/>
      <c r="H8" s="552"/>
      <c r="J8" s="552" t="s">
        <v>494</v>
      </c>
      <c r="K8" s="552"/>
      <c r="L8" s="552"/>
      <c r="M8" s="552"/>
      <c r="N8" s="552"/>
      <c r="O8" s="552"/>
      <c r="P8" s="552"/>
      <c r="R8" s="552" t="s">
        <v>494</v>
      </c>
      <c r="S8" s="552"/>
      <c r="T8" s="552"/>
      <c r="U8" s="552"/>
      <c r="V8" s="552"/>
      <c r="W8" s="552"/>
      <c r="X8" s="552"/>
      <c r="Z8" s="552" t="s">
        <v>494</v>
      </c>
      <c r="AA8" s="552"/>
      <c r="AB8" s="552"/>
      <c r="AC8" s="552"/>
      <c r="AD8" s="552"/>
      <c r="AE8" s="552"/>
      <c r="AF8" s="552"/>
    </row>
    <row r="9" spans="2:32" ht="25" customHeight="1">
      <c r="B9" s="179" t="s">
        <v>318</v>
      </c>
      <c r="C9" s="203">
        <v>29.074110228215208</v>
      </c>
      <c r="D9" s="203">
        <v>37.074215685327232</v>
      </c>
      <c r="E9" s="203">
        <v>33.792892658208338</v>
      </c>
      <c r="F9" s="203">
        <v>34.19293347412632</v>
      </c>
      <c r="G9" s="204">
        <v>32.456048953602988</v>
      </c>
      <c r="H9" s="190" t="s">
        <v>495</v>
      </c>
      <c r="J9" s="179" t="s">
        <v>318</v>
      </c>
      <c r="K9" s="203">
        <v>29.446233147579335</v>
      </c>
      <c r="L9" s="203">
        <v>37.723224964333454</v>
      </c>
      <c r="M9" s="203">
        <v>32.835851263756346</v>
      </c>
      <c r="N9" s="203">
        <v>34.195286657443198</v>
      </c>
      <c r="O9" s="203">
        <v>32.488438999864947</v>
      </c>
      <c r="P9" s="190" t="s">
        <v>495</v>
      </c>
      <c r="R9" s="82" t="s">
        <v>318</v>
      </c>
      <c r="S9" s="35">
        <v>32.698075667593201</v>
      </c>
      <c r="T9" s="35">
        <v>37.690056834327912</v>
      </c>
      <c r="U9" s="35">
        <v>33.536455798864552</v>
      </c>
      <c r="V9" s="35">
        <v>33.952950614042727</v>
      </c>
      <c r="W9" s="35">
        <v>32.698075667593201</v>
      </c>
      <c r="X9" s="83" t="s">
        <v>495</v>
      </c>
      <c r="Z9" s="82" t="s">
        <v>318</v>
      </c>
      <c r="AA9" s="35">
        <v>29.119009668147303</v>
      </c>
      <c r="AB9" s="35">
        <v>36.035311827956988</v>
      </c>
      <c r="AC9" s="35">
        <v>32.076363636363617</v>
      </c>
      <c r="AD9" s="35">
        <v>33.64952848469192</v>
      </c>
      <c r="AE9" s="35">
        <v>32.006828073993475</v>
      </c>
      <c r="AF9" s="83" t="s">
        <v>495</v>
      </c>
    </row>
    <row r="10" spans="2:32" ht="25" customHeight="1" thickBot="1">
      <c r="B10" s="205" t="s">
        <v>319</v>
      </c>
      <c r="C10" s="206">
        <v>26.342051445049517</v>
      </c>
      <c r="D10" s="124">
        <v>29.878906930318749</v>
      </c>
      <c r="E10" s="206">
        <v>32.453920269816351</v>
      </c>
      <c r="F10" s="124">
        <v>29.935381666022256</v>
      </c>
      <c r="G10" s="207">
        <v>28.571525923709224</v>
      </c>
      <c r="H10" s="208" t="s">
        <v>496</v>
      </c>
      <c r="J10" s="205" t="s">
        <v>319</v>
      </c>
      <c r="K10" s="206">
        <v>26.621867320466809</v>
      </c>
      <c r="L10" s="124">
        <v>29.895210495606939</v>
      </c>
      <c r="M10" s="206">
        <v>32.341912691900646</v>
      </c>
      <c r="N10" s="124">
        <v>30.056290354963036</v>
      </c>
      <c r="O10" s="206">
        <v>28.432332689790528</v>
      </c>
      <c r="P10" s="208" t="s">
        <v>496</v>
      </c>
      <c r="R10" s="122" t="s">
        <v>319</v>
      </c>
      <c r="S10" s="123">
        <v>26.501772997756184</v>
      </c>
      <c r="T10" s="124">
        <v>29.631906791702189</v>
      </c>
      <c r="U10" s="123">
        <v>32.889172749391705</v>
      </c>
      <c r="V10" s="124">
        <v>30.128756089378896</v>
      </c>
      <c r="W10" s="123">
        <v>28.852313761828636</v>
      </c>
      <c r="X10" s="125" t="s">
        <v>496</v>
      </c>
      <c r="Z10" s="122" t="s">
        <v>319</v>
      </c>
      <c r="AA10" s="123">
        <v>26.06444996080484</v>
      </c>
      <c r="AB10" s="124">
        <v>28.906881720430107</v>
      </c>
      <c r="AC10" s="123">
        <v>31.596666666666628</v>
      </c>
      <c r="AD10" s="124">
        <v>29.631481720707974</v>
      </c>
      <c r="AE10" s="123">
        <v>28.123846572361348</v>
      </c>
      <c r="AF10" s="125" t="s">
        <v>496</v>
      </c>
    </row>
    <row r="11" spans="2:32" ht="36" customHeight="1">
      <c r="B11" s="553" t="s">
        <v>497</v>
      </c>
      <c r="C11" s="553"/>
      <c r="D11" s="553"/>
      <c r="E11" s="553"/>
      <c r="F11" s="553"/>
      <c r="G11" s="553"/>
      <c r="H11" s="553"/>
      <c r="J11" s="553" t="s">
        <v>497</v>
      </c>
      <c r="K11" s="553"/>
      <c r="L11" s="553"/>
      <c r="M11" s="553"/>
      <c r="N11" s="553"/>
      <c r="O11" s="553"/>
      <c r="P11" s="553"/>
      <c r="R11" s="553" t="s">
        <v>497</v>
      </c>
      <c r="S11" s="553"/>
      <c r="T11" s="553"/>
      <c r="U11" s="553"/>
      <c r="V11" s="553"/>
      <c r="W11" s="553"/>
      <c r="X11" s="553"/>
      <c r="Z11" s="553" t="s">
        <v>497</v>
      </c>
      <c r="AA11" s="553"/>
      <c r="AB11" s="553"/>
      <c r="AC11" s="553"/>
      <c r="AD11" s="553"/>
      <c r="AE11" s="553"/>
      <c r="AF11" s="553"/>
    </row>
    <row r="12" spans="2:32" ht="25" customHeight="1">
      <c r="B12" s="179" t="s">
        <v>318</v>
      </c>
      <c r="C12" s="203">
        <v>27.478439425051334</v>
      </c>
      <c r="D12" s="203">
        <v>34.498983103879851</v>
      </c>
      <c r="E12" s="203">
        <v>32.329268292682926</v>
      </c>
      <c r="F12" s="203">
        <v>32.441513190642112</v>
      </c>
      <c r="G12" s="204">
        <v>30.284067826547734</v>
      </c>
      <c r="H12" s="190" t="s">
        <v>495</v>
      </c>
      <c r="J12" s="179" t="s">
        <v>318</v>
      </c>
      <c r="K12" s="203">
        <v>27.671457905544148</v>
      </c>
      <c r="L12" s="203">
        <v>34.989733059548257</v>
      </c>
      <c r="M12" s="203">
        <v>31.97602256699577</v>
      </c>
      <c r="N12" s="203">
        <v>32.559196880444702</v>
      </c>
      <c r="O12" s="203">
        <v>30.030736618971911</v>
      </c>
      <c r="P12" s="190" t="s">
        <v>495</v>
      </c>
      <c r="R12" s="82" t="s">
        <v>318</v>
      </c>
      <c r="S12" s="35">
        <v>27.494444444444444</v>
      </c>
      <c r="T12" s="35">
        <v>34.786111111111111</v>
      </c>
      <c r="U12" s="35">
        <v>31.894444444444446</v>
      </c>
      <c r="V12" s="35">
        <v>32.304166666666667</v>
      </c>
      <c r="W12" s="35">
        <v>30.586111111111112</v>
      </c>
      <c r="X12" s="83" t="s">
        <v>495</v>
      </c>
      <c r="Z12" s="82" t="s">
        <v>318</v>
      </c>
      <c r="AA12" s="35">
        <v>27.4</v>
      </c>
      <c r="AB12" s="35">
        <v>33</v>
      </c>
      <c r="AC12" s="35">
        <v>30.4</v>
      </c>
      <c r="AD12" s="35">
        <v>31.9</v>
      </c>
      <c r="AE12" s="35">
        <v>29.9</v>
      </c>
      <c r="AF12" s="83" t="s">
        <v>495</v>
      </c>
    </row>
    <row r="13" spans="2:32" ht="25" customHeight="1" thickBot="1">
      <c r="B13" s="205" t="s">
        <v>319</v>
      </c>
      <c r="C13" s="206">
        <v>24.682435392028037</v>
      </c>
      <c r="D13" s="124">
        <v>28.54900529293667</v>
      </c>
      <c r="E13" s="206">
        <v>31.071868583162217</v>
      </c>
      <c r="F13" s="124">
        <v>28.832359919693374</v>
      </c>
      <c r="G13" s="209">
        <v>27.104722792607802</v>
      </c>
      <c r="H13" s="208" t="s">
        <v>496</v>
      </c>
      <c r="J13" s="205" t="s">
        <v>319</v>
      </c>
      <c r="K13" s="206">
        <v>24.952716933445661</v>
      </c>
      <c r="L13" s="124">
        <v>28.699461531441088</v>
      </c>
      <c r="M13" s="206">
        <v>30.795345653661876</v>
      </c>
      <c r="N13" s="124">
        <v>28.965045176599432</v>
      </c>
      <c r="O13" s="124">
        <v>26.904167934286583</v>
      </c>
      <c r="P13" s="208" t="s">
        <v>496</v>
      </c>
      <c r="R13" s="122" t="s">
        <v>319</v>
      </c>
      <c r="S13" s="123">
        <v>24.905555555555555</v>
      </c>
      <c r="T13" s="124">
        <v>28.611111111111111</v>
      </c>
      <c r="U13" s="123">
        <v>31.529166666666669</v>
      </c>
      <c r="V13" s="124">
        <v>29.018055555555556</v>
      </c>
      <c r="W13" s="124">
        <v>27.397222222222222</v>
      </c>
      <c r="X13" s="125" t="s">
        <v>496</v>
      </c>
      <c r="Z13" s="122" t="s">
        <v>319</v>
      </c>
      <c r="AA13" s="123">
        <v>24.5</v>
      </c>
      <c r="AB13" s="124">
        <v>27.6</v>
      </c>
      <c r="AC13" s="123">
        <v>30.1</v>
      </c>
      <c r="AD13" s="124">
        <v>28.5</v>
      </c>
      <c r="AE13" s="124">
        <v>26.7</v>
      </c>
      <c r="AF13" s="125" t="s">
        <v>496</v>
      </c>
    </row>
    <row r="14" spans="2:32" ht="37.5" customHeight="1">
      <c r="B14" s="540" t="s">
        <v>448</v>
      </c>
      <c r="C14" s="540"/>
      <c r="D14" s="540"/>
      <c r="E14" s="544" t="s">
        <v>377</v>
      </c>
      <c r="F14" s="544"/>
      <c r="G14" s="544"/>
      <c r="H14" s="544"/>
      <c r="J14" s="540" t="s">
        <v>448</v>
      </c>
      <c r="K14" s="540"/>
      <c r="L14" s="540"/>
      <c r="M14" s="544" t="s">
        <v>377</v>
      </c>
      <c r="N14" s="544"/>
      <c r="O14" s="544"/>
      <c r="P14" s="544"/>
      <c r="R14" s="540" t="s">
        <v>448</v>
      </c>
      <c r="S14" s="540"/>
      <c r="T14" s="540"/>
      <c r="U14" s="544" t="s">
        <v>378</v>
      </c>
      <c r="V14" s="544"/>
      <c r="W14" s="544"/>
      <c r="X14" s="544"/>
      <c r="Z14" s="540" t="s">
        <v>418</v>
      </c>
      <c r="AA14" s="540"/>
      <c r="AB14" s="540"/>
      <c r="AC14" s="544" t="s">
        <v>379</v>
      </c>
      <c r="AD14" s="544"/>
      <c r="AE14" s="544"/>
      <c r="AF14" s="544"/>
    </row>
    <row r="15" spans="2:32" ht="22" customHeight="1">
      <c r="B15" s="497"/>
      <c r="C15" s="497"/>
      <c r="D15" s="497"/>
      <c r="E15" s="554"/>
      <c r="F15" s="554"/>
      <c r="G15" s="554"/>
      <c r="H15" s="554"/>
      <c r="J15" s="497"/>
      <c r="K15" s="497"/>
      <c r="L15" s="497"/>
      <c r="M15" s="554"/>
      <c r="N15" s="554"/>
      <c r="O15" s="554"/>
      <c r="P15" s="554"/>
      <c r="R15" s="497"/>
      <c r="S15" s="497"/>
      <c r="T15" s="497"/>
      <c r="U15" s="554"/>
      <c r="V15" s="554"/>
      <c r="W15" s="554"/>
      <c r="X15" s="554"/>
      <c r="Z15" s="497"/>
      <c r="AA15" s="497"/>
      <c r="AB15" s="497"/>
      <c r="AC15" s="554"/>
      <c r="AD15" s="554"/>
      <c r="AE15" s="554"/>
      <c r="AF15" s="554"/>
    </row>
  </sheetData>
  <mergeCells count="54">
    <mergeCell ref="H4:H7"/>
    <mergeCell ref="C5:D5"/>
    <mergeCell ref="E5:F5"/>
    <mergeCell ref="G6:G7"/>
    <mergeCell ref="B8:H8"/>
    <mergeCell ref="B11:H11"/>
    <mergeCell ref="B14:D15"/>
    <mergeCell ref="E14:H15"/>
    <mergeCell ref="J2:P2"/>
    <mergeCell ref="J3:P3"/>
    <mergeCell ref="J4:J7"/>
    <mergeCell ref="K4:L4"/>
    <mergeCell ref="M4:N4"/>
    <mergeCell ref="O4:O5"/>
    <mergeCell ref="B2:H2"/>
    <mergeCell ref="B3:H3"/>
    <mergeCell ref="B4:B7"/>
    <mergeCell ref="C4:D4"/>
    <mergeCell ref="E4:F4"/>
    <mergeCell ref="G4:G5"/>
    <mergeCell ref="J14:L15"/>
    <mergeCell ref="M14:P15"/>
    <mergeCell ref="R2:X2"/>
    <mergeCell ref="R3:X3"/>
    <mergeCell ref="R4:R7"/>
    <mergeCell ref="S4:T4"/>
    <mergeCell ref="U4:V4"/>
    <mergeCell ref="W4:W5"/>
    <mergeCell ref="X4:X7"/>
    <mergeCell ref="S5:T5"/>
    <mergeCell ref="P4:P7"/>
    <mergeCell ref="U5:V5"/>
    <mergeCell ref="W6:W7"/>
    <mergeCell ref="R8:X8"/>
    <mergeCell ref="R11:X11"/>
    <mergeCell ref="R14:T15"/>
    <mergeCell ref="U14:X15"/>
    <mergeCell ref="K5:L5"/>
    <mergeCell ref="M5:N5"/>
    <mergeCell ref="O6:O7"/>
    <mergeCell ref="J8:P8"/>
    <mergeCell ref="J11:P11"/>
    <mergeCell ref="Z8:AF8"/>
    <mergeCell ref="Z11:AF11"/>
    <mergeCell ref="Z14:AB15"/>
    <mergeCell ref="AC14:AF15"/>
    <mergeCell ref="Z2:AF2"/>
    <mergeCell ref="Z3:AF3"/>
    <mergeCell ref="Z4:Z7"/>
    <mergeCell ref="AA4:AB4"/>
    <mergeCell ref="AC4:AD4"/>
    <mergeCell ref="AF4:AF7"/>
    <mergeCell ref="AA5:AB5"/>
    <mergeCell ref="AC5:AD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0836-0925-4AA7-91B5-04FB269223C2}">
  <dimension ref="B1:AR20"/>
  <sheetViews>
    <sheetView showGridLines="0" rightToLeft="1" zoomScale="85" zoomScaleNormal="85" workbookViewId="0"/>
  </sheetViews>
  <sheetFormatPr defaultColWidth="8.7265625" defaultRowHeight="24" customHeight="1"/>
  <cols>
    <col min="1" max="1" width="15.54296875" style="60" customWidth="1"/>
    <col min="2" max="2" width="11.7265625" style="60" customWidth="1"/>
    <col min="3" max="3" width="7.54296875" style="60" customWidth="1"/>
    <col min="4" max="7" width="17.7265625" style="60" customWidth="1"/>
    <col min="8" max="9" width="12.1796875" style="60" customWidth="1"/>
    <col min="10" max="10" width="7.54296875" style="60" customWidth="1"/>
    <col min="11" max="11" width="11.7265625" style="60" customWidth="1"/>
    <col min="12" max="12" width="8.7265625" style="60"/>
    <col min="13" max="14" width="12.7265625" style="60" customWidth="1"/>
    <col min="15" max="20" width="8.7265625" style="60"/>
    <col min="21" max="22" width="12.7265625" style="60" customWidth="1"/>
    <col min="23" max="23" width="8.7265625" style="60"/>
    <col min="24" max="25" width="12.7265625" style="60" customWidth="1"/>
    <col min="26" max="31" width="8.7265625" style="60"/>
    <col min="32" max="33" width="12.7265625" style="60" customWidth="1"/>
    <col min="34" max="34" width="8.7265625" style="60"/>
    <col min="35" max="36" width="12.7265625" style="60" customWidth="1"/>
    <col min="37" max="42" width="8.7265625" style="60"/>
    <col min="43" max="44" width="12.7265625" style="60" customWidth="1"/>
    <col min="45" max="16384" width="8.7265625" style="60"/>
  </cols>
  <sheetData>
    <row r="1" spans="2:44" ht="50.15" customHeight="1"/>
    <row r="2" spans="2:44" ht="25" customHeight="1">
      <c r="B2" s="511" t="s">
        <v>498</v>
      </c>
      <c r="C2" s="511"/>
      <c r="D2" s="511"/>
      <c r="E2" s="511"/>
      <c r="F2" s="511"/>
      <c r="G2" s="511"/>
      <c r="H2" s="511"/>
      <c r="I2" s="511"/>
      <c r="J2" s="511"/>
      <c r="K2" s="511"/>
      <c r="M2" s="511" t="s">
        <v>499</v>
      </c>
      <c r="N2" s="511"/>
      <c r="O2" s="511"/>
      <c r="P2" s="511"/>
      <c r="Q2" s="511"/>
      <c r="R2" s="511"/>
      <c r="S2" s="511"/>
      <c r="T2" s="511"/>
      <c r="U2" s="511"/>
      <c r="V2" s="511"/>
      <c r="X2" s="511" t="s">
        <v>500</v>
      </c>
      <c r="Y2" s="511"/>
      <c r="Z2" s="511"/>
      <c r="AA2" s="511"/>
      <c r="AB2" s="511"/>
      <c r="AC2" s="511"/>
      <c r="AD2" s="511"/>
      <c r="AE2" s="511"/>
      <c r="AF2" s="511"/>
      <c r="AG2" s="511"/>
      <c r="AI2" s="511" t="s">
        <v>501</v>
      </c>
      <c r="AJ2" s="511"/>
      <c r="AK2" s="511"/>
      <c r="AL2" s="511"/>
      <c r="AM2" s="511"/>
      <c r="AN2" s="511"/>
      <c r="AO2" s="511"/>
      <c r="AP2" s="511"/>
      <c r="AQ2" s="511"/>
      <c r="AR2" s="511"/>
    </row>
    <row r="3" spans="2:44" ht="25" customHeight="1">
      <c r="B3" s="564" t="s">
        <v>502</v>
      </c>
      <c r="C3" s="499"/>
      <c r="D3" s="499"/>
      <c r="E3" s="499"/>
      <c r="F3" s="499"/>
      <c r="G3" s="499"/>
      <c r="H3" s="499"/>
      <c r="I3" s="499"/>
      <c r="J3" s="499"/>
      <c r="K3" s="499"/>
      <c r="M3" s="564" t="s">
        <v>503</v>
      </c>
      <c r="N3" s="499"/>
      <c r="O3" s="499"/>
      <c r="P3" s="499"/>
      <c r="Q3" s="499"/>
      <c r="R3" s="499"/>
      <c r="S3" s="499"/>
      <c r="T3" s="499"/>
      <c r="U3" s="499"/>
      <c r="V3" s="499"/>
      <c r="X3" s="564" t="s">
        <v>504</v>
      </c>
      <c r="Y3" s="499"/>
      <c r="Z3" s="499"/>
      <c r="AA3" s="499"/>
      <c r="AB3" s="499"/>
      <c r="AC3" s="499"/>
      <c r="AD3" s="499"/>
      <c r="AE3" s="499"/>
      <c r="AF3" s="499"/>
      <c r="AG3" s="499"/>
      <c r="AI3" s="564" t="s">
        <v>505</v>
      </c>
      <c r="AJ3" s="499"/>
      <c r="AK3" s="499"/>
      <c r="AL3" s="499"/>
      <c r="AM3" s="499"/>
      <c r="AN3" s="499"/>
      <c r="AO3" s="499"/>
      <c r="AP3" s="499"/>
      <c r="AQ3" s="499"/>
      <c r="AR3" s="499"/>
    </row>
    <row r="4" spans="2:44" ht="37.5" customHeight="1">
      <c r="B4" s="565" t="s">
        <v>506</v>
      </c>
      <c r="C4" s="535"/>
      <c r="D4" s="45" t="s">
        <v>507</v>
      </c>
      <c r="E4" s="45" t="s">
        <v>508</v>
      </c>
      <c r="F4" s="45" t="s">
        <v>509</v>
      </c>
      <c r="G4" s="45" t="s">
        <v>510</v>
      </c>
      <c r="H4" s="45" t="s">
        <v>320</v>
      </c>
      <c r="I4" s="45" t="s">
        <v>389</v>
      </c>
      <c r="J4" s="566" t="s">
        <v>511</v>
      </c>
      <c r="K4" s="567"/>
      <c r="M4" s="565" t="s">
        <v>506</v>
      </c>
      <c r="N4" s="535"/>
      <c r="O4" s="45" t="s">
        <v>507</v>
      </c>
      <c r="P4" s="45" t="s">
        <v>508</v>
      </c>
      <c r="Q4" s="45" t="s">
        <v>509</v>
      </c>
      <c r="R4" s="45" t="s">
        <v>510</v>
      </c>
      <c r="S4" s="45" t="s">
        <v>320</v>
      </c>
      <c r="T4" s="45" t="s">
        <v>389</v>
      </c>
      <c r="U4" s="566" t="s">
        <v>511</v>
      </c>
      <c r="V4" s="567"/>
      <c r="X4" s="565" t="s">
        <v>506</v>
      </c>
      <c r="Y4" s="535"/>
      <c r="Z4" s="45" t="s">
        <v>507</v>
      </c>
      <c r="AA4" s="45" t="s">
        <v>508</v>
      </c>
      <c r="AB4" s="45" t="s">
        <v>509</v>
      </c>
      <c r="AC4" s="45" t="s">
        <v>510</v>
      </c>
      <c r="AD4" s="45" t="s">
        <v>320</v>
      </c>
      <c r="AE4" s="45" t="s">
        <v>389</v>
      </c>
      <c r="AF4" s="566" t="s">
        <v>511</v>
      </c>
      <c r="AG4" s="567"/>
      <c r="AI4" s="565" t="s">
        <v>506</v>
      </c>
      <c r="AJ4" s="535"/>
      <c r="AK4" s="45" t="s">
        <v>507</v>
      </c>
      <c r="AL4" s="45" t="s">
        <v>508</v>
      </c>
      <c r="AM4" s="45" t="s">
        <v>509</v>
      </c>
      <c r="AN4" s="45" t="s">
        <v>512</v>
      </c>
      <c r="AO4" s="45" t="s">
        <v>320</v>
      </c>
      <c r="AP4" s="45" t="s">
        <v>389</v>
      </c>
      <c r="AQ4" s="566" t="s">
        <v>511</v>
      </c>
      <c r="AR4" s="567"/>
    </row>
    <row r="5" spans="2:44" ht="75.5" customHeight="1">
      <c r="B5" s="565"/>
      <c r="C5" s="535"/>
      <c r="D5" s="37" t="s">
        <v>513</v>
      </c>
      <c r="E5" s="37" t="s">
        <v>514</v>
      </c>
      <c r="F5" s="37" t="s">
        <v>515</v>
      </c>
      <c r="G5" s="37" t="s">
        <v>516</v>
      </c>
      <c r="H5" s="37" t="s">
        <v>322</v>
      </c>
      <c r="I5" s="37" t="s">
        <v>391</v>
      </c>
      <c r="J5" s="566"/>
      <c r="K5" s="567"/>
      <c r="M5" s="565"/>
      <c r="N5" s="535"/>
      <c r="O5" s="37" t="s">
        <v>513</v>
      </c>
      <c r="P5" s="37" t="s">
        <v>514</v>
      </c>
      <c r="Q5" s="37" t="s">
        <v>515</v>
      </c>
      <c r="R5" s="37" t="s">
        <v>516</v>
      </c>
      <c r="S5" s="37" t="s">
        <v>322</v>
      </c>
      <c r="T5" s="37" t="s">
        <v>391</v>
      </c>
      <c r="U5" s="566"/>
      <c r="V5" s="567"/>
      <c r="X5" s="565"/>
      <c r="Y5" s="535"/>
      <c r="Z5" s="37" t="s">
        <v>513</v>
      </c>
      <c r="AA5" s="37" t="s">
        <v>514</v>
      </c>
      <c r="AB5" s="37" t="s">
        <v>515</v>
      </c>
      <c r="AC5" s="37" t="s">
        <v>516</v>
      </c>
      <c r="AD5" s="37" t="s">
        <v>322</v>
      </c>
      <c r="AE5" s="37" t="s">
        <v>391</v>
      </c>
      <c r="AF5" s="566"/>
      <c r="AG5" s="567"/>
      <c r="AI5" s="565"/>
      <c r="AJ5" s="535"/>
      <c r="AK5" s="37" t="s">
        <v>513</v>
      </c>
      <c r="AL5" s="37" t="s">
        <v>514</v>
      </c>
      <c r="AM5" s="37" t="s">
        <v>515</v>
      </c>
      <c r="AN5" s="37" t="s">
        <v>516</v>
      </c>
      <c r="AO5" s="37" t="s">
        <v>322</v>
      </c>
      <c r="AP5" s="37" t="s">
        <v>391</v>
      </c>
      <c r="AQ5" s="566"/>
      <c r="AR5" s="567"/>
    </row>
    <row r="6" spans="2:44" ht="25" customHeight="1">
      <c r="B6" s="560" t="s">
        <v>517</v>
      </c>
      <c r="C6" s="210" t="s">
        <v>518</v>
      </c>
      <c r="D6" s="180">
        <v>344</v>
      </c>
      <c r="E6" s="180">
        <v>104</v>
      </c>
      <c r="F6" s="180">
        <v>55</v>
      </c>
      <c r="G6" s="180">
        <v>365</v>
      </c>
      <c r="H6" s="181">
        <v>868</v>
      </c>
      <c r="I6" s="211">
        <v>4.7850055126791621E-2</v>
      </c>
      <c r="J6" s="212" t="s">
        <v>518</v>
      </c>
      <c r="K6" s="561" t="s">
        <v>519</v>
      </c>
      <c r="L6" s="159"/>
      <c r="M6" s="560" t="s">
        <v>517</v>
      </c>
      <c r="N6" s="210" t="s">
        <v>518</v>
      </c>
      <c r="O6" s="180">
        <v>305</v>
      </c>
      <c r="P6" s="180">
        <v>86</v>
      </c>
      <c r="Q6" s="180">
        <v>45</v>
      </c>
      <c r="R6" s="180">
        <v>431</v>
      </c>
      <c r="S6" s="181">
        <v>867</v>
      </c>
      <c r="T6" s="211">
        <v>6.3052817791256002E-2</v>
      </c>
      <c r="U6" s="212" t="s">
        <v>518</v>
      </c>
      <c r="V6" s="561" t="s">
        <v>519</v>
      </c>
      <c r="X6" s="560" t="s">
        <v>517</v>
      </c>
      <c r="Y6" s="263" t="s">
        <v>518</v>
      </c>
      <c r="Z6" s="102">
        <v>381</v>
      </c>
      <c r="AA6" s="102">
        <v>110</v>
      </c>
      <c r="AB6" s="102">
        <v>51</v>
      </c>
      <c r="AC6" s="102">
        <v>456</v>
      </c>
      <c r="AD6" s="103">
        <v>998</v>
      </c>
      <c r="AE6" s="211">
        <v>6.3052817791256002E-2</v>
      </c>
      <c r="AF6" s="264" t="s">
        <v>518</v>
      </c>
      <c r="AG6" s="561" t="s">
        <v>519</v>
      </c>
      <c r="AI6" s="560" t="s">
        <v>517</v>
      </c>
      <c r="AJ6" s="263" t="s">
        <v>518</v>
      </c>
      <c r="AK6" s="102">
        <v>330</v>
      </c>
      <c r="AL6" s="102">
        <v>104</v>
      </c>
      <c r="AM6" s="102">
        <v>71</v>
      </c>
      <c r="AN6" s="102">
        <v>357</v>
      </c>
      <c r="AO6" s="103">
        <v>862</v>
      </c>
      <c r="AP6" s="211">
        <v>4.6898803046789991E-2</v>
      </c>
      <c r="AQ6" s="264" t="s">
        <v>518</v>
      </c>
      <c r="AR6" s="561" t="s">
        <v>519</v>
      </c>
    </row>
    <row r="7" spans="2:44" ht="25" customHeight="1">
      <c r="B7" s="560"/>
      <c r="C7" s="210" t="s">
        <v>520</v>
      </c>
      <c r="D7" s="183">
        <v>165</v>
      </c>
      <c r="E7" s="183">
        <v>61</v>
      </c>
      <c r="F7" s="183">
        <v>38</v>
      </c>
      <c r="G7" s="183">
        <v>194</v>
      </c>
      <c r="H7" s="181">
        <v>458</v>
      </c>
      <c r="I7" s="211">
        <v>2.5248070562293275E-2</v>
      </c>
      <c r="J7" s="212" t="s">
        <v>520</v>
      </c>
      <c r="K7" s="561"/>
      <c r="L7" s="159"/>
      <c r="M7" s="560"/>
      <c r="N7" s="210" t="s">
        <v>520</v>
      </c>
      <c r="O7" s="183">
        <v>123</v>
      </c>
      <c r="P7" s="183">
        <v>45</v>
      </c>
      <c r="Q7" s="183">
        <v>34</v>
      </c>
      <c r="R7" s="183">
        <v>250</v>
      </c>
      <c r="S7" s="181">
        <v>452</v>
      </c>
      <c r="T7" s="211">
        <v>3.0389183725044226E-2</v>
      </c>
      <c r="U7" s="212" t="s">
        <v>520</v>
      </c>
      <c r="V7" s="561"/>
      <c r="X7" s="560"/>
      <c r="Y7" s="263" t="s">
        <v>520</v>
      </c>
      <c r="Z7" s="102">
        <v>141</v>
      </c>
      <c r="AA7" s="102">
        <v>61</v>
      </c>
      <c r="AB7" s="102">
        <v>34</v>
      </c>
      <c r="AC7" s="102">
        <v>245</v>
      </c>
      <c r="AD7" s="103">
        <v>481</v>
      </c>
      <c r="AE7" s="211">
        <v>3.0389183725044226E-2</v>
      </c>
      <c r="AF7" s="264" t="s">
        <v>520</v>
      </c>
      <c r="AG7" s="561"/>
      <c r="AI7" s="560"/>
      <c r="AJ7" s="263" t="s">
        <v>520</v>
      </c>
      <c r="AK7" s="102">
        <v>164</v>
      </c>
      <c r="AL7" s="102">
        <v>57</v>
      </c>
      <c r="AM7" s="102">
        <v>45</v>
      </c>
      <c r="AN7" s="102">
        <v>245</v>
      </c>
      <c r="AO7" s="103">
        <v>511</v>
      </c>
      <c r="AP7" s="211">
        <v>2.7801958650707292E-2</v>
      </c>
      <c r="AQ7" s="264" t="s">
        <v>520</v>
      </c>
      <c r="AR7" s="561"/>
    </row>
    <row r="8" spans="2:44" ht="25" customHeight="1">
      <c r="B8" s="560"/>
      <c r="C8" s="210" t="s">
        <v>521</v>
      </c>
      <c r="D8" s="183">
        <v>126</v>
      </c>
      <c r="E8" s="183">
        <v>51</v>
      </c>
      <c r="F8" s="183">
        <v>36</v>
      </c>
      <c r="G8" s="183">
        <v>198</v>
      </c>
      <c r="H8" s="181">
        <v>411</v>
      </c>
      <c r="I8" s="211">
        <v>2.2657111356119072E-2</v>
      </c>
      <c r="J8" s="212" t="s">
        <v>521</v>
      </c>
      <c r="K8" s="561"/>
      <c r="L8" s="159"/>
      <c r="M8" s="560"/>
      <c r="N8" s="210" t="s">
        <v>521</v>
      </c>
      <c r="O8" s="183">
        <v>116</v>
      </c>
      <c r="P8" s="183">
        <v>50</v>
      </c>
      <c r="Q8" s="183">
        <v>43</v>
      </c>
      <c r="R8" s="183">
        <v>259</v>
      </c>
      <c r="S8" s="181">
        <v>468</v>
      </c>
      <c r="T8" s="211">
        <v>3.0641900429618396E-2</v>
      </c>
      <c r="U8" s="212" t="s">
        <v>521</v>
      </c>
      <c r="V8" s="561"/>
      <c r="X8" s="560"/>
      <c r="Y8" s="263" t="s">
        <v>521</v>
      </c>
      <c r="Z8" s="102">
        <v>124</v>
      </c>
      <c r="AA8" s="102">
        <v>48</v>
      </c>
      <c r="AB8" s="102">
        <v>36</v>
      </c>
      <c r="AC8" s="102">
        <v>277</v>
      </c>
      <c r="AD8" s="103">
        <v>485</v>
      </c>
      <c r="AE8" s="211">
        <v>3.0641900429618396E-2</v>
      </c>
      <c r="AF8" s="264" t="s">
        <v>521</v>
      </c>
      <c r="AG8" s="561"/>
      <c r="AI8" s="560"/>
      <c r="AJ8" s="263" t="s">
        <v>521</v>
      </c>
      <c r="AK8" s="102">
        <v>133</v>
      </c>
      <c r="AL8" s="102">
        <v>62</v>
      </c>
      <c r="AM8" s="102">
        <v>44</v>
      </c>
      <c r="AN8" s="102">
        <v>187</v>
      </c>
      <c r="AO8" s="103">
        <v>426</v>
      </c>
      <c r="AP8" s="211">
        <v>2.3177366702937977E-2</v>
      </c>
      <c r="AQ8" s="264" t="s">
        <v>521</v>
      </c>
      <c r="AR8" s="561"/>
    </row>
    <row r="9" spans="2:44" ht="25" customHeight="1">
      <c r="B9" s="560"/>
      <c r="C9" s="213" t="s">
        <v>522</v>
      </c>
      <c r="D9" s="183">
        <v>55</v>
      </c>
      <c r="E9" s="183">
        <v>29</v>
      </c>
      <c r="F9" s="183">
        <v>23</v>
      </c>
      <c r="G9" s="183">
        <v>126</v>
      </c>
      <c r="H9" s="181">
        <v>233</v>
      </c>
      <c r="I9" s="211">
        <v>1.2844542447629548E-2</v>
      </c>
      <c r="J9" s="214" t="s">
        <v>522</v>
      </c>
      <c r="K9" s="561"/>
      <c r="L9" s="159"/>
      <c r="M9" s="560"/>
      <c r="N9" s="213" t="s">
        <v>522</v>
      </c>
      <c r="O9" s="183">
        <v>72</v>
      </c>
      <c r="P9" s="183">
        <v>25</v>
      </c>
      <c r="Q9" s="183">
        <v>41</v>
      </c>
      <c r="R9" s="183">
        <v>135</v>
      </c>
      <c r="S9" s="181">
        <v>273</v>
      </c>
      <c r="T9" s="211">
        <v>1.7311094263330808E-2</v>
      </c>
      <c r="U9" s="214" t="s">
        <v>522</v>
      </c>
      <c r="V9" s="561"/>
      <c r="X9" s="560"/>
      <c r="Y9" s="265" t="s">
        <v>522</v>
      </c>
      <c r="Z9" s="102">
        <v>61</v>
      </c>
      <c r="AA9" s="102">
        <v>19</v>
      </c>
      <c r="AB9" s="102">
        <v>43</v>
      </c>
      <c r="AC9" s="102">
        <v>151</v>
      </c>
      <c r="AD9" s="103">
        <v>274</v>
      </c>
      <c r="AE9" s="211">
        <v>1.7311094263330808E-2</v>
      </c>
      <c r="AF9" s="266" t="s">
        <v>522</v>
      </c>
      <c r="AG9" s="561"/>
      <c r="AI9" s="560"/>
      <c r="AJ9" s="265" t="s">
        <v>522</v>
      </c>
      <c r="AK9" s="102">
        <v>60</v>
      </c>
      <c r="AL9" s="102">
        <v>23</v>
      </c>
      <c r="AM9" s="102">
        <v>37</v>
      </c>
      <c r="AN9" s="102">
        <v>139</v>
      </c>
      <c r="AO9" s="103">
        <v>259</v>
      </c>
      <c r="AP9" s="211">
        <v>1.4091403699673558E-2</v>
      </c>
      <c r="AQ9" s="266" t="s">
        <v>522</v>
      </c>
      <c r="AR9" s="561"/>
    </row>
    <row r="10" spans="2:44" ht="25" customHeight="1">
      <c r="B10" s="568" t="s">
        <v>523</v>
      </c>
      <c r="C10" s="569"/>
      <c r="D10" s="180">
        <v>2558</v>
      </c>
      <c r="E10" s="180">
        <v>442</v>
      </c>
      <c r="F10" s="180">
        <v>187</v>
      </c>
      <c r="G10" s="180">
        <v>2200</v>
      </c>
      <c r="H10" s="215">
        <v>5387</v>
      </c>
      <c r="I10" s="216">
        <v>0.29696802646085996</v>
      </c>
      <c r="J10" s="570" t="s">
        <v>524</v>
      </c>
      <c r="K10" s="571"/>
      <c r="L10" s="159"/>
      <c r="M10" s="568" t="s">
        <v>523</v>
      </c>
      <c r="N10" s="569"/>
      <c r="O10" s="180">
        <v>2316</v>
      </c>
      <c r="P10" s="180">
        <v>425</v>
      </c>
      <c r="Q10" s="180">
        <v>174</v>
      </c>
      <c r="R10" s="180">
        <v>2164</v>
      </c>
      <c r="S10" s="215">
        <v>5079</v>
      </c>
      <c r="T10" s="216">
        <v>0.22832954258276472</v>
      </c>
      <c r="U10" s="570" t="s">
        <v>524</v>
      </c>
      <c r="V10" s="571"/>
      <c r="X10" s="568" t="s">
        <v>523</v>
      </c>
      <c r="Y10" s="569"/>
      <c r="Z10" s="267">
        <v>1581</v>
      </c>
      <c r="AA10" s="267">
        <v>315</v>
      </c>
      <c r="AB10" s="267">
        <v>131</v>
      </c>
      <c r="AC10" s="267">
        <v>1587</v>
      </c>
      <c r="AD10" s="268">
        <v>3614</v>
      </c>
      <c r="AE10" s="216">
        <v>0.22832954258276472</v>
      </c>
      <c r="AF10" s="570" t="s">
        <v>524</v>
      </c>
      <c r="AG10" s="571"/>
      <c r="AI10" s="568" t="s">
        <v>523</v>
      </c>
      <c r="AJ10" s="569"/>
      <c r="AK10" s="267">
        <v>2445</v>
      </c>
      <c r="AL10" s="267">
        <v>492</v>
      </c>
      <c r="AM10" s="267">
        <v>198</v>
      </c>
      <c r="AN10" s="267">
        <v>1981</v>
      </c>
      <c r="AO10" s="268">
        <v>5116</v>
      </c>
      <c r="AP10" s="216">
        <v>0.27834602829162131</v>
      </c>
      <c r="AQ10" s="570" t="s">
        <v>524</v>
      </c>
      <c r="AR10" s="571"/>
    </row>
    <row r="11" spans="2:44" ht="25" customHeight="1">
      <c r="B11" s="560" t="s">
        <v>525</v>
      </c>
      <c r="C11" s="210" t="s">
        <v>518</v>
      </c>
      <c r="D11" s="180">
        <v>1521</v>
      </c>
      <c r="E11" s="180">
        <v>254</v>
      </c>
      <c r="F11" s="180">
        <v>87</v>
      </c>
      <c r="G11" s="180">
        <v>1317</v>
      </c>
      <c r="H11" s="181">
        <v>3179</v>
      </c>
      <c r="I11" s="211">
        <v>0.17524807056229327</v>
      </c>
      <c r="J11" s="212" t="s">
        <v>518</v>
      </c>
      <c r="K11" s="561" t="s">
        <v>526</v>
      </c>
      <c r="L11" s="159"/>
      <c r="M11" s="560" t="s">
        <v>525</v>
      </c>
      <c r="N11" s="210" t="s">
        <v>518</v>
      </c>
      <c r="O11" s="180">
        <v>1299</v>
      </c>
      <c r="P11" s="180">
        <v>259</v>
      </c>
      <c r="Q11" s="180">
        <v>83</v>
      </c>
      <c r="R11" s="180">
        <v>1255</v>
      </c>
      <c r="S11" s="181">
        <v>2896</v>
      </c>
      <c r="T11" s="211">
        <v>0.17127874652514533</v>
      </c>
      <c r="U11" s="212" t="s">
        <v>518</v>
      </c>
      <c r="V11" s="561" t="s">
        <v>526</v>
      </c>
      <c r="X11" s="560" t="s">
        <v>525</v>
      </c>
      <c r="Y11" s="263" t="s">
        <v>518</v>
      </c>
      <c r="Z11" s="102">
        <v>1188</v>
      </c>
      <c r="AA11" s="102">
        <v>204</v>
      </c>
      <c r="AB11" s="102">
        <v>86</v>
      </c>
      <c r="AC11" s="102">
        <v>1233</v>
      </c>
      <c r="AD11" s="103">
        <v>2711</v>
      </c>
      <c r="AE11" s="211">
        <v>0.17127874652514533</v>
      </c>
      <c r="AF11" s="264" t="s">
        <v>518</v>
      </c>
      <c r="AG11" s="561" t="s">
        <v>526</v>
      </c>
      <c r="AI11" s="560" t="s">
        <v>525</v>
      </c>
      <c r="AJ11" s="263" t="s">
        <v>518</v>
      </c>
      <c r="AK11" s="102">
        <v>1637</v>
      </c>
      <c r="AL11" s="102">
        <v>318</v>
      </c>
      <c r="AM11" s="102">
        <v>95</v>
      </c>
      <c r="AN11" s="102">
        <v>1276</v>
      </c>
      <c r="AO11" s="103">
        <v>3326</v>
      </c>
      <c r="AP11" s="211">
        <v>0.18095756256800871</v>
      </c>
      <c r="AQ11" s="264" t="s">
        <v>518</v>
      </c>
      <c r="AR11" s="561" t="s">
        <v>526</v>
      </c>
    </row>
    <row r="12" spans="2:44" ht="25" customHeight="1">
      <c r="B12" s="560"/>
      <c r="C12" s="210" t="s">
        <v>520</v>
      </c>
      <c r="D12" s="183">
        <v>1147</v>
      </c>
      <c r="E12" s="183">
        <v>220</v>
      </c>
      <c r="F12" s="183">
        <v>71</v>
      </c>
      <c r="G12" s="183">
        <v>1126</v>
      </c>
      <c r="H12" s="181">
        <v>2564</v>
      </c>
      <c r="I12" s="211">
        <v>0.14134509371554577</v>
      </c>
      <c r="J12" s="212" t="s">
        <v>520</v>
      </c>
      <c r="K12" s="561"/>
      <c r="L12" s="159"/>
      <c r="M12" s="560"/>
      <c r="N12" s="210" t="s">
        <v>520</v>
      </c>
      <c r="O12" s="183">
        <v>965</v>
      </c>
      <c r="P12" s="183">
        <v>192</v>
      </c>
      <c r="Q12" s="183">
        <v>68</v>
      </c>
      <c r="R12" s="183">
        <v>1062</v>
      </c>
      <c r="S12" s="181">
        <v>2287</v>
      </c>
      <c r="T12" s="211">
        <v>0.14442759666413951</v>
      </c>
      <c r="U12" s="212" t="s">
        <v>520</v>
      </c>
      <c r="V12" s="561"/>
      <c r="X12" s="560"/>
      <c r="Y12" s="263" t="s">
        <v>520</v>
      </c>
      <c r="Z12" s="102">
        <v>935</v>
      </c>
      <c r="AA12" s="102">
        <v>199</v>
      </c>
      <c r="AB12" s="102">
        <v>64</v>
      </c>
      <c r="AC12" s="102">
        <v>1088</v>
      </c>
      <c r="AD12" s="103">
        <v>2286</v>
      </c>
      <c r="AE12" s="211">
        <v>0.14442759666413951</v>
      </c>
      <c r="AF12" s="264" t="s">
        <v>520</v>
      </c>
      <c r="AG12" s="561"/>
      <c r="AI12" s="560"/>
      <c r="AJ12" s="263" t="s">
        <v>520</v>
      </c>
      <c r="AK12" s="102">
        <v>1223</v>
      </c>
      <c r="AL12" s="102">
        <v>252</v>
      </c>
      <c r="AM12" s="102">
        <v>63</v>
      </c>
      <c r="AN12" s="102">
        <v>1097</v>
      </c>
      <c r="AO12" s="103">
        <v>2635</v>
      </c>
      <c r="AP12" s="211">
        <v>0.14336235038084874</v>
      </c>
      <c r="AQ12" s="264" t="s">
        <v>520</v>
      </c>
      <c r="AR12" s="561"/>
    </row>
    <row r="13" spans="2:44" ht="25" customHeight="1">
      <c r="B13" s="560"/>
      <c r="C13" s="210" t="s">
        <v>521</v>
      </c>
      <c r="D13" s="183">
        <v>1024</v>
      </c>
      <c r="E13" s="183">
        <v>278</v>
      </c>
      <c r="F13" s="183">
        <v>74</v>
      </c>
      <c r="G13" s="183">
        <v>1357</v>
      </c>
      <c r="H13" s="181">
        <v>2733</v>
      </c>
      <c r="I13" s="211">
        <v>0.15066152149944873</v>
      </c>
      <c r="J13" s="212" t="s">
        <v>521</v>
      </c>
      <c r="K13" s="561"/>
      <c r="L13" s="159"/>
      <c r="M13" s="560"/>
      <c r="N13" s="210" t="s">
        <v>521</v>
      </c>
      <c r="O13" s="183">
        <v>929</v>
      </c>
      <c r="P13" s="183">
        <v>297</v>
      </c>
      <c r="Q13" s="183">
        <v>60</v>
      </c>
      <c r="R13" s="183">
        <v>1405</v>
      </c>
      <c r="S13" s="181">
        <v>2691</v>
      </c>
      <c r="T13" s="211">
        <v>0.17336365933788223</v>
      </c>
      <c r="U13" s="212" t="s">
        <v>521</v>
      </c>
      <c r="V13" s="561"/>
      <c r="X13" s="560"/>
      <c r="Y13" s="263" t="s">
        <v>521</v>
      </c>
      <c r="Z13" s="102">
        <v>912</v>
      </c>
      <c r="AA13" s="102">
        <v>309</v>
      </c>
      <c r="AB13" s="102">
        <v>69</v>
      </c>
      <c r="AC13" s="102">
        <v>1454</v>
      </c>
      <c r="AD13" s="103">
        <v>2744</v>
      </c>
      <c r="AE13" s="211">
        <v>0.17336365933788223</v>
      </c>
      <c r="AF13" s="264" t="s">
        <v>521</v>
      </c>
      <c r="AG13" s="561"/>
      <c r="AI13" s="560"/>
      <c r="AJ13" s="263" t="s">
        <v>521</v>
      </c>
      <c r="AK13" s="102">
        <v>1215</v>
      </c>
      <c r="AL13" s="102">
        <v>324</v>
      </c>
      <c r="AM13" s="102">
        <v>65</v>
      </c>
      <c r="AN13" s="102">
        <v>1370</v>
      </c>
      <c r="AO13" s="103">
        <v>2974</v>
      </c>
      <c r="AP13" s="211">
        <v>0.16180631120783459</v>
      </c>
      <c r="AQ13" s="264" t="s">
        <v>521</v>
      </c>
      <c r="AR13" s="561"/>
    </row>
    <row r="14" spans="2:44" ht="25" customHeight="1">
      <c r="B14" s="560"/>
      <c r="C14" s="210" t="s">
        <v>527</v>
      </c>
      <c r="D14" s="183">
        <v>274</v>
      </c>
      <c r="E14" s="183">
        <v>273</v>
      </c>
      <c r="F14" s="183">
        <v>40</v>
      </c>
      <c r="G14" s="183">
        <v>762</v>
      </c>
      <c r="H14" s="181">
        <v>1349</v>
      </c>
      <c r="I14" s="211">
        <v>7.4366041896361632E-2</v>
      </c>
      <c r="J14" s="212" t="s">
        <v>527</v>
      </c>
      <c r="K14" s="561"/>
      <c r="L14" s="159"/>
      <c r="M14" s="560"/>
      <c r="N14" s="210" t="s">
        <v>527</v>
      </c>
      <c r="O14" s="183">
        <v>282</v>
      </c>
      <c r="P14" s="183">
        <v>242</v>
      </c>
      <c r="Q14" s="183">
        <v>24</v>
      </c>
      <c r="R14" s="183">
        <v>769</v>
      </c>
      <c r="S14" s="181">
        <v>1317</v>
      </c>
      <c r="T14" s="211">
        <v>7.9921657821582004E-2</v>
      </c>
      <c r="U14" s="212" t="s">
        <v>527</v>
      </c>
      <c r="V14" s="561"/>
      <c r="X14" s="560"/>
      <c r="Y14" s="263" t="s">
        <v>527</v>
      </c>
      <c r="Z14" s="102">
        <v>286</v>
      </c>
      <c r="AA14" s="102">
        <v>261</v>
      </c>
      <c r="AB14" s="102">
        <v>28</v>
      </c>
      <c r="AC14" s="102">
        <v>690</v>
      </c>
      <c r="AD14" s="103">
        <v>1265</v>
      </c>
      <c r="AE14" s="211">
        <v>7.9921657821582004E-2</v>
      </c>
      <c r="AF14" s="264" t="s">
        <v>527</v>
      </c>
      <c r="AG14" s="561"/>
      <c r="AI14" s="560"/>
      <c r="AJ14" s="263" t="s">
        <v>527</v>
      </c>
      <c r="AK14" s="102">
        <v>342</v>
      </c>
      <c r="AL14" s="102">
        <v>253</v>
      </c>
      <c r="AM14" s="102">
        <v>35</v>
      </c>
      <c r="AN14" s="102">
        <v>666</v>
      </c>
      <c r="AO14" s="103">
        <v>1296</v>
      </c>
      <c r="AP14" s="211">
        <v>7.0511425462459199E-2</v>
      </c>
      <c r="AQ14" s="264" t="s">
        <v>527</v>
      </c>
      <c r="AR14" s="561"/>
    </row>
    <row r="15" spans="2:44" ht="25" customHeight="1">
      <c r="B15" s="560"/>
      <c r="C15" s="213" t="s">
        <v>528</v>
      </c>
      <c r="D15" s="183">
        <v>52</v>
      </c>
      <c r="E15" s="183">
        <v>152</v>
      </c>
      <c r="F15" s="183">
        <v>6</v>
      </c>
      <c r="G15" s="183">
        <v>286</v>
      </c>
      <c r="H15" s="181">
        <v>496</v>
      </c>
      <c r="I15" s="211">
        <v>2.7342888643880927E-2</v>
      </c>
      <c r="J15" s="212" t="s">
        <v>528</v>
      </c>
      <c r="K15" s="561"/>
      <c r="L15" s="159"/>
      <c r="M15" s="560"/>
      <c r="N15" s="213" t="s">
        <v>528</v>
      </c>
      <c r="O15" s="183">
        <v>57</v>
      </c>
      <c r="P15" s="183">
        <v>169</v>
      </c>
      <c r="Q15" s="183">
        <v>6</v>
      </c>
      <c r="R15" s="183">
        <v>328</v>
      </c>
      <c r="S15" s="181">
        <v>560</v>
      </c>
      <c r="T15" s="211">
        <v>3.1400050543340913E-2</v>
      </c>
      <c r="U15" s="212" t="s">
        <v>528</v>
      </c>
      <c r="V15" s="561"/>
      <c r="X15" s="560"/>
      <c r="Y15" s="265" t="s">
        <v>528</v>
      </c>
      <c r="Z15" s="102">
        <v>79</v>
      </c>
      <c r="AA15" s="102">
        <v>159</v>
      </c>
      <c r="AB15" s="102">
        <v>2</v>
      </c>
      <c r="AC15" s="102">
        <v>257</v>
      </c>
      <c r="AD15" s="103">
        <v>497</v>
      </c>
      <c r="AE15" s="211">
        <v>3.1400050543340913E-2</v>
      </c>
      <c r="AF15" s="264" t="s">
        <v>528</v>
      </c>
      <c r="AG15" s="561"/>
      <c r="AI15" s="560"/>
      <c r="AJ15" s="265" t="s">
        <v>528</v>
      </c>
      <c r="AK15" s="102">
        <v>68</v>
      </c>
      <c r="AL15" s="102">
        <v>191</v>
      </c>
      <c r="AM15" s="102">
        <v>6</v>
      </c>
      <c r="AN15" s="102">
        <v>265</v>
      </c>
      <c r="AO15" s="103">
        <v>530</v>
      </c>
      <c r="AP15" s="211">
        <v>2.8835690968443961E-2</v>
      </c>
      <c r="AQ15" s="264" t="s">
        <v>528</v>
      </c>
      <c r="AR15" s="561"/>
    </row>
    <row r="16" spans="2:44" ht="25" customHeight="1">
      <c r="B16" s="560"/>
      <c r="C16" s="213" t="s">
        <v>529</v>
      </c>
      <c r="D16" s="183">
        <v>14</v>
      </c>
      <c r="E16" s="183">
        <v>162</v>
      </c>
      <c r="F16" s="183">
        <v>1</v>
      </c>
      <c r="G16" s="183">
        <v>186</v>
      </c>
      <c r="H16" s="181">
        <v>363</v>
      </c>
      <c r="I16" s="211">
        <v>2.0011025358324146E-2</v>
      </c>
      <c r="J16" s="212" t="s">
        <v>529</v>
      </c>
      <c r="K16" s="561"/>
      <c r="L16" s="159"/>
      <c r="M16" s="560"/>
      <c r="N16" s="213" t="s">
        <v>529</v>
      </c>
      <c r="O16" s="183">
        <v>29</v>
      </c>
      <c r="P16" s="183">
        <v>174</v>
      </c>
      <c r="Q16" s="183">
        <v>3</v>
      </c>
      <c r="R16" s="183">
        <v>161</v>
      </c>
      <c r="S16" s="181">
        <v>367</v>
      </c>
      <c r="T16" s="211">
        <v>2.3123578468536771E-2</v>
      </c>
      <c r="U16" s="212" t="s">
        <v>529</v>
      </c>
      <c r="V16" s="561"/>
      <c r="X16" s="560"/>
      <c r="Y16" s="265" t="s">
        <v>529</v>
      </c>
      <c r="Z16" s="102">
        <v>16</v>
      </c>
      <c r="AA16" s="102">
        <v>187</v>
      </c>
      <c r="AB16" s="102">
        <v>2</v>
      </c>
      <c r="AC16" s="102">
        <v>161</v>
      </c>
      <c r="AD16" s="103">
        <v>366</v>
      </c>
      <c r="AE16" s="211">
        <v>2.3123578468536771E-2</v>
      </c>
      <c r="AF16" s="264" t="s">
        <v>529</v>
      </c>
      <c r="AG16" s="561"/>
      <c r="AI16" s="560"/>
      <c r="AJ16" s="265" t="s">
        <v>529</v>
      </c>
      <c r="AK16" s="102">
        <v>29</v>
      </c>
      <c r="AL16" s="102">
        <v>189</v>
      </c>
      <c r="AM16" s="102">
        <v>1</v>
      </c>
      <c r="AN16" s="102">
        <v>139</v>
      </c>
      <c r="AO16" s="103">
        <v>358</v>
      </c>
      <c r="AP16" s="211">
        <v>1.9477693144722523E-2</v>
      </c>
      <c r="AQ16" s="264" t="s">
        <v>529</v>
      </c>
      <c r="AR16" s="561"/>
    </row>
    <row r="17" spans="2:44" ht="25" customHeight="1">
      <c r="B17" s="560"/>
      <c r="C17" s="213" t="s">
        <v>530</v>
      </c>
      <c r="D17" s="183">
        <v>6</v>
      </c>
      <c r="E17" s="183">
        <v>69</v>
      </c>
      <c r="F17" s="183">
        <v>1</v>
      </c>
      <c r="G17" s="183">
        <v>23</v>
      </c>
      <c r="H17" s="181">
        <v>99</v>
      </c>
      <c r="I17" s="211">
        <v>5.4575523704520398E-3</v>
      </c>
      <c r="J17" s="214" t="s">
        <v>530</v>
      </c>
      <c r="K17" s="561"/>
      <c r="L17" s="159"/>
      <c r="M17" s="560"/>
      <c r="N17" s="213" t="s">
        <v>530</v>
      </c>
      <c r="O17" s="183">
        <v>5</v>
      </c>
      <c r="P17" s="183">
        <v>83</v>
      </c>
      <c r="Q17" s="183">
        <v>0</v>
      </c>
      <c r="R17" s="183">
        <v>27</v>
      </c>
      <c r="S17" s="181">
        <v>115</v>
      </c>
      <c r="T17" s="211">
        <v>6.7601718473591105E-3</v>
      </c>
      <c r="U17" s="214" t="s">
        <v>530</v>
      </c>
      <c r="V17" s="561"/>
      <c r="X17" s="560"/>
      <c r="Y17" s="265" t="s">
        <v>530</v>
      </c>
      <c r="Z17" s="102">
        <v>3</v>
      </c>
      <c r="AA17" s="102">
        <v>83</v>
      </c>
      <c r="AB17" s="102">
        <v>2</v>
      </c>
      <c r="AC17" s="102">
        <v>19</v>
      </c>
      <c r="AD17" s="103">
        <v>107</v>
      </c>
      <c r="AE17" s="211">
        <v>6.7601718473591105E-3</v>
      </c>
      <c r="AF17" s="266" t="s">
        <v>530</v>
      </c>
      <c r="AG17" s="561"/>
      <c r="AI17" s="560"/>
      <c r="AJ17" s="265" t="s">
        <v>530</v>
      </c>
      <c r="AK17" s="102">
        <v>8</v>
      </c>
      <c r="AL17" s="102">
        <v>60</v>
      </c>
      <c r="AM17" s="102">
        <v>0</v>
      </c>
      <c r="AN17" s="102">
        <v>19</v>
      </c>
      <c r="AO17" s="103">
        <v>87</v>
      </c>
      <c r="AP17" s="211">
        <v>4.733405875952122E-3</v>
      </c>
      <c r="AQ17" s="266" t="s">
        <v>530</v>
      </c>
      <c r="AR17" s="561"/>
    </row>
    <row r="18" spans="2:44" ht="25" customHeight="1" thickBot="1">
      <c r="B18" s="572" t="s">
        <v>320</v>
      </c>
      <c r="C18" s="572"/>
      <c r="D18" s="217">
        <v>7286</v>
      </c>
      <c r="E18" s="217">
        <v>2095</v>
      </c>
      <c r="F18" s="217">
        <v>619</v>
      </c>
      <c r="G18" s="217">
        <v>8140</v>
      </c>
      <c r="H18" s="217">
        <v>18140</v>
      </c>
      <c r="I18" s="218">
        <v>1</v>
      </c>
      <c r="J18" s="573" t="s">
        <v>416</v>
      </c>
      <c r="K18" s="573"/>
      <c r="L18" s="159"/>
      <c r="M18" s="572" t="s">
        <v>320</v>
      </c>
      <c r="N18" s="572"/>
      <c r="O18" s="217">
        <v>6498</v>
      </c>
      <c r="P18" s="217">
        <v>2047</v>
      </c>
      <c r="Q18" s="217">
        <v>581</v>
      </c>
      <c r="R18" s="217">
        <v>8246</v>
      </c>
      <c r="S18" s="217">
        <v>17372</v>
      </c>
      <c r="T18" s="218">
        <v>1</v>
      </c>
      <c r="U18" s="573" t="s">
        <v>416</v>
      </c>
      <c r="V18" s="573"/>
      <c r="X18" s="562" t="s">
        <v>320</v>
      </c>
      <c r="Y18" s="562"/>
      <c r="Z18" s="269">
        <v>5707</v>
      </c>
      <c r="AA18" s="269">
        <v>1955</v>
      </c>
      <c r="AB18" s="269">
        <v>548</v>
      </c>
      <c r="AC18" s="269">
        <v>7618</v>
      </c>
      <c r="AD18" s="269">
        <v>15828</v>
      </c>
      <c r="AE18" s="270">
        <v>1</v>
      </c>
      <c r="AF18" s="563" t="s">
        <v>416</v>
      </c>
      <c r="AG18" s="563"/>
      <c r="AI18" s="562" t="s">
        <v>320</v>
      </c>
      <c r="AJ18" s="562"/>
      <c r="AK18" s="269">
        <v>7654</v>
      </c>
      <c r="AL18" s="269">
        <v>2325</v>
      </c>
      <c r="AM18" s="269">
        <v>660</v>
      </c>
      <c r="AN18" s="269">
        <v>7741</v>
      </c>
      <c r="AO18" s="269">
        <v>18380</v>
      </c>
      <c r="AP18" s="270">
        <v>1</v>
      </c>
      <c r="AQ18" s="563" t="s">
        <v>416</v>
      </c>
      <c r="AR18" s="563"/>
    </row>
    <row r="19" spans="2:44" ht="45.75" customHeight="1">
      <c r="B19" s="497" t="s">
        <v>352</v>
      </c>
      <c r="C19" s="497"/>
      <c r="D19" s="497"/>
      <c r="E19" s="497"/>
      <c r="F19" s="497"/>
      <c r="G19" s="488" t="s">
        <v>531</v>
      </c>
      <c r="H19" s="488"/>
      <c r="I19" s="488"/>
      <c r="J19" s="488"/>
      <c r="K19" s="488"/>
      <c r="M19" s="497" t="s">
        <v>352</v>
      </c>
      <c r="N19" s="497"/>
      <c r="O19" s="497"/>
      <c r="P19" s="497"/>
      <c r="Q19" s="497"/>
      <c r="R19" s="488" t="s">
        <v>531</v>
      </c>
      <c r="S19" s="488"/>
      <c r="T19" s="488"/>
      <c r="U19" s="488"/>
      <c r="V19" s="488"/>
      <c r="X19" s="497" t="s">
        <v>352</v>
      </c>
      <c r="Y19" s="497"/>
      <c r="Z19" s="497"/>
      <c r="AA19" s="497"/>
      <c r="AB19" s="497"/>
      <c r="AC19" s="488" t="s">
        <v>532</v>
      </c>
      <c r="AD19" s="488"/>
      <c r="AE19" s="488"/>
      <c r="AF19" s="488"/>
      <c r="AG19" s="488"/>
      <c r="AI19" s="497" t="s">
        <v>354</v>
      </c>
      <c r="AJ19" s="497"/>
      <c r="AK19" s="497"/>
      <c r="AL19" s="497"/>
      <c r="AM19" s="497"/>
      <c r="AN19" s="488" t="s">
        <v>355</v>
      </c>
      <c r="AO19" s="488"/>
      <c r="AP19" s="488"/>
      <c r="AQ19" s="488"/>
      <c r="AR19" s="488"/>
    </row>
    <row r="20" spans="2:44" ht="14">
      <c r="D20" s="159"/>
      <c r="E20" s="159"/>
      <c r="F20" s="159"/>
      <c r="G20" s="159"/>
      <c r="H20" s="159"/>
    </row>
  </sheetData>
  <mergeCells count="56">
    <mergeCell ref="B2:K2"/>
    <mergeCell ref="B3:K3"/>
    <mergeCell ref="B4:C5"/>
    <mergeCell ref="J4:K5"/>
    <mergeCell ref="B6:B9"/>
    <mergeCell ref="K6:K9"/>
    <mergeCell ref="B19:F19"/>
    <mergeCell ref="G19:K19"/>
    <mergeCell ref="M2:V2"/>
    <mergeCell ref="M3:V3"/>
    <mergeCell ref="M4:N5"/>
    <mergeCell ref="U4:V5"/>
    <mergeCell ref="M6:M9"/>
    <mergeCell ref="V6:V9"/>
    <mergeCell ref="M10:N10"/>
    <mergeCell ref="U10:V10"/>
    <mergeCell ref="B10:C10"/>
    <mergeCell ref="J10:K10"/>
    <mergeCell ref="B11:B17"/>
    <mergeCell ref="K11:K17"/>
    <mergeCell ref="B18:C18"/>
    <mergeCell ref="J18:K18"/>
    <mergeCell ref="M11:M17"/>
    <mergeCell ref="V11:V17"/>
    <mergeCell ref="M18:N18"/>
    <mergeCell ref="U18:V18"/>
    <mergeCell ref="M19:Q19"/>
    <mergeCell ref="R19:V19"/>
    <mergeCell ref="X2:AG2"/>
    <mergeCell ref="X3:AG3"/>
    <mergeCell ref="X4:Y5"/>
    <mergeCell ref="AF4:AG5"/>
    <mergeCell ref="X6:X9"/>
    <mergeCell ref="AG6:AG9"/>
    <mergeCell ref="X19:AB19"/>
    <mergeCell ref="AC19:AG19"/>
    <mergeCell ref="AI2:AR2"/>
    <mergeCell ref="AI3:AR3"/>
    <mergeCell ref="AI4:AJ5"/>
    <mergeCell ref="AQ4:AR5"/>
    <mergeCell ref="AI6:AI9"/>
    <mergeCell ref="AR6:AR9"/>
    <mergeCell ref="AI10:AJ10"/>
    <mergeCell ref="AQ10:AR10"/>
    <mergeCell ref="X10:Y10"/>
    <mergeCell ref="AF10:AG10"/>
    <mergeCell ref="X11:X17"/>
    <mergeCell ref="AG11:AG17"/>
    <mergeCell ref="X18:Y18"/>
    <mergeCell ref="AF18:AG18"/>
    <mergeCell ref="AI11:AI17"/>
    <mergeCell ref="AR11:AR17"/>
    <mergeCell ref="AI18:AJ18"/>
    <mergeCell ref="AQ18:AR18"/>
    <mergeCell ref="AI19:AM19"/>
    <mergeCell ref="AN19:AR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A299-97EE-4CE6-A948-64C84C77226D}">
  <dimension ref="A1:BA19"/>
  <sheetViews>
    <sheetView showGridLines="0" rightToLeft="1" topLeftCell="AG1" zoomScaleNormal="100" workbookViewId="0">
      <selection activeCell="AX5" sqref="AX5"/>
    </sheetView>
  </sheetViews>
  <sheetFormatPr defaultColWidth="8.7265625" defaultRowHeight="24" customHeight="1"/>
  <cols>
    <col min="1" max="1" width="15.54296875" style="60" customWidth="1"/>
    <col min="2" max="2" width="25.6328125" style="44" customWidth="1"/>
    <col min="3" max="12" width="11.81640625" style="60" customWidth="1"/>
    <col min="13" max="13" width="25.6328125" style="44" customWidth="1"/>
    <col min="14" max="14" width="8.7265625" style="60"/>
    <col min="15" max="15" width="25.6328125" style="60" customWidth="1"/>
    <col min="16" max="25" width="8.7265625" style="60"/>
    <col min="26" max="26" width="25.6328125" style="60" customWidth="1"/>
    <col min="27" max="27" width="8.7265625" style="60"/>
    <col min="28" max="28" width="25.6328125" style="60" customWidth="1"/>
    <col min="29" max="38" width="8.7265625" style="60"/>
    <col min="39" max="39" width="25.6328125" style="60" customWidth="1"/>
    <col min="40" max="40" width="8.7265625" style="60"/>
    <col min="41" max="41" width="25.6328125" style="60" customWidth="1"/>
    <col min="42" max="52" width="8.7265625" style="60"/>
    <col min="53" max="53" width="25.6328125" style="60" customWidth="1"/>
    <col min="54" max="16384" width="8.7265625" style="60"/>
  </cols>
  <sheetData>
    <row r="1" spans="2:53" ht="50.15" customHeight="1">
      <c r="O1" s="44"/>
      <c r="Z1" s="44"/>
      <c r="AB1" s="44"/>
      <c r="AM1" s="44"/>
      <c r="AO1" s="44"/>
      <c r="BA1" s="44"/>
    </row>
    <row r="2" spans="2:53" ht="25" customHeight="1">
      <c r="B2" s="511" t="s">
        <v>533</v>
      </c>
      <c r="C2" s="511"/>
      <c r="D2" s="511"/>
      <c r="E2" s="511"/>
      <c r="F2" s="511"/>
      <c r="G2" s="511"/>
      <c r="H2" s="511"/>
      <c r="I2" s="511"/>
      <c r="J2" s="511"/>
      <c r="K2" s="511"/>
      <c r="L2" s="511"/>
      <c r="M2" s="511"/>
      <c r="O2" s="511" t="s">
        <v>534</v>
      </c>
      <c r="P2" s="511"/>
      <c r="Q2" s="511"/>
      <c r="R2" s="511"/>
      <c r="S2" s="511"/>
      <c r="T2" s="511"/>
      <c r="U2" s="511"/>
      <c r="V2" s="511"/>
      <c r="W2" s="511"/>
      <c r="X2" s="511"/>
      <c r="Y2" s="511"/>
      <c r="Z2" s="511"/>
      <c r="AB2" s="511" t="s">
        <v>535</v>
      </c>
      <c r="AC2" s="511"/>
      <c r="AD2" s="511"/>
      <c r="AE2" s="511"/>
      <c r="AF2" s="511"/>
      <c r="AG2" s="511"/>
      <c r="AH2" s="511"/>
      <c r="AI2" s="511"/>
      <c r="AJ2" s="511"/>
      <c r="AK2" s="511"/>
      <c r="AL2" s="511"/>
      <c r="AM2" s="511"/>
      <c r="AO2" s="511" t="s">
        <v>536</v>
      </c>
      <c r="AP2" s="511"/>
      <c r="AQ2" s="511"/>
      <c r="AR2" s="511"/>
      <c r="AS2" s="511"/>
      <c r="AT2" s="511"/>
      <c r="AU2" s="511"/>
      <c r="AV2" s="511"/>
      <c r="AW2" s="511"/>
      <c r="AX2" s="511"/>
      <c r="AY2" s="511"/>
      <c r="AZ2" s="511"/>
      <c r="BA2" s="511"/>
    </row>
    <row r="3" spans="2:53" ht="25" customHeight="1">
      <c r="B3" s="499" t="s">
        <v>537</v>
      </c>
      <c r="C3" s="499"/>
      <c r="D3" s="499"/>
      <c r="E3" s="499"/>
      <c r="F3" s="499"/>
      <c r="G3" s="499"/>
      <c r="H3" s="499"/>
      <c r="I3" s="499"/>
      <c r="J3" s="499"/>
      <c r="K3" s="499"/>
      <c r="L3" s="499"/>
      <c r="M3" s="499"/>
      <c r="O3" s="499" t="s">
        <v>538</v>
      </c>
      <c r="P3" s="499"/>
      <c r="Q3" s="499"/>
      <c r="R3" s="499"/>
      <c r="S3" s="499"/>
      <c r="T3" s="499"/>
      <c r="U3" s="499"/>
      <c r="V3" s="499"/>
      <c r="W3" s="499"/>
      <c r="X3" s="499"/>
      <c r="Y3" s="499"/>
      <c r="Z3" s="499"/>
      <c r="AB3" s="499" t="s">
        <v>539</v>
      </c>
      <c r="AC3" s="499"/>
      <c r="AD3" s="499"/>
      <c r="AE3" s="499"/>
      <c r="AF3" s="499"/>
      <c r="AG3" s="499"/>
      <c r="AH3" s="499"/>
      <c r="AI3" s="499"/>
      <c r="AJ3" s="499"/>
      <c r="AK3" s="499"/>
      <c r="AL3" s="499"/>
      <c r="AM3" s="499"/>
      <c r="AO3" s="499" t="s">
        <v>540</v>
      </c>
      <c r="AP3" s="499"/>
      <c r="AQ3" s="499"/>
      <c r="AR3" s="499"/>
      <c r="AS3" s="499"/>
      <c r="AT3" s="499"/>
      <c r="AU3" s="499"/>
      <c r="AV3" s="499"/>
      <c r="AW3" s="499"/>
      <c r="AX3" s="499"/>
      <c r="AY3" s="499"/>
      <c r="AZ3" s="499"/>
      <c r="BA3" s="499"/>
    </row>
    <row r="4" spans="2:53" ht="25" customHeight="1">
      <c r="B4" s="548" t="s">
        <v>541</v>
      </c>
      <c r="C4" s="549" t="s">
        <v>542</v>
      </c>
      <c r="D4" s="550"/>
      <c r="E4" s="550"/>
      <c r="F4" s="550"/>
      <c r="G4" s="550"/>
      <c r="H4" s="550"/>
      <c r="I4" s="550"/>
      <c r="J4" s="550"/>
      <c r="K4" s="550"/>
      <c r="L4" s="550"/>
      <c r="M4" s="574" t="s">
        <v>543</v>
      </c>
      <c r="O4" s="548" t="s">
        <v>541</v>
      </c>
      <c r="P4" s="549" t="s">
        <v>542</v>
      </c>
      <c r="Q4" s="550"/>
      <c r="R4" s="550"/>
      <c r="S4" s="550"/>
      <c r="T4" s="550"/>
      <c r="U4" s="550"/>
      <c r="V4" s="550"/>
      <c r="W4" s="550"/>
      <c r="X4" s="550"/>
      <c r="Y4" s="550"/>
      <c r="Z4" s="574" t="s">
        <v>543</v>
      </c>
      <c r="AB4" s="548" t="s">
        <v>541</v>
      </c>
      <c r="AC4" s="549" t="s">
        <v>542</v>
      </c>
      <c r="AD4" s="550"/>
      <c r="AE4" s="550"/>
      <c r="AF4" s="550"/>
      <c r="AG4" s="550"/>
      <c r="AH4" s="550"/>
      <c r="AI4" s="550"/>
      <c r="AJ4" s="550"/>
      <c r="AK4" s="550"/>
      <c r="AL4" s="550"/>
      <c r="AM4" s="574" t="s">
        <v>543</v>
      </c>
      <c r="AO4" s="548" t="s">
        <v>541</v>
      </c>
      <c r="AP4" s="549" t="s">
        <v>544</v>
      </c>
      <c r="AQ4" s="550"/>
      <c r="AR4" s="550"/>
      <c r="AS4" s="550"/>
      <c r="AT4" s="550"/>
      <c r="AU4" s="550"/>
      <c r="AV4" s="550"/>
      <c r="AW4" s="550"/>
      <c r="AX4" s="550"/>
      <c r="AY4" s="550"/>
      <c r="AZ4" s="550"/>
      <c r="BA4" s="574" t="s">
        <v>545</v>
      </c>
    </row>
    <row r="5" spans="2:53" ht="36" customHeight="1">
      <c r="B5" s="548"/>
      <c r="C5" s="140" t="s">
        <v>546</v>
      </c>
      <c r="D5" s="140" t="s">
        <v>547</v>
      </c>
      <c r="E5" s="140" t="s">
        <v>548</v>
      </c>
      <c r="F5" s="140" t="s">
        <v>549</v>
      </c>
      <c r="G5" s="140" t="s">
        <v>550</v>
      </c>
      <c r="H5" s="140" t="s">
        <v>551</v>
      </c>
      <c r="I5" s="140" t="s">
        <v>552</v>
      </c>
      <c r="J5" s="140" t="s">
        <v>553</v>
      </c>
      <c r="K5" s="140" t="s">
        <v>320</v>
      </c>
      <c r="L5" s="45" t="s">
        <v>389</v>
      </c>
      <c r="M5" s="574"/>
      <c r="O5" s="548"/>
      <c r="P5" s="140" t="s">
        <v>546</v>
      </c>
      <c r="Q5" s="140" t="s">
        <v>547</v>
      </c>
      <c r="R5" s="140" t="s">
        <v>548</v>
      </c>
      <c r="S5" s="140" t="s">
        <v>549</v>
      </c>
      <c r="T5" s="140" t="s">
        <v>550</v>
      </c>
      <c r="U5" s="140" t="s">
        <v>551</v>
      </c>
      <c r="V5" s="140" t="s">
        <v>552</v>
      </c>
      <c r="W5" s="140" t="s">
        <v>553</v>
      </c>
      <c r="X5" s="140" t="s">
        <v>320</v>
      </c>
      <c r="Y5" s="45" t="s">
        <v>389</v>
      </c>
      <c r="Z5" s="574"/>
      <c r="AB5" s="548"/>
      <c r="AC5" s="45" t="s">
        <v>554</v>
      </c>
      <c r="AD5" s="45" t="s">
        <v>547</v>
      </c>
      <c r="AE5" s="45" t="s">
        <v>548</v>
      </c>
      <c r="AF5" s="45" t="s">
        <v>549</v>
      </c>
      <c r="AG5" s="45" t="s">
        <v>550</v>
      </c>
      <c r="AH5" s="45" t="s">
        <v>551</v>
      </c>
      <c r="AI5" s="45" t="s">
        <v>552</v>
      </c>
      <c r="AJ5" s="45" t="s">
        <v>553</v>
      </c>
      <c r="AK5" s="45" t="s">
        <v>320</v>
      </c>
      <c r="AL5" s="45" t="s">
        <v>389</v>
      </c>
      <c r="AM5" s="574"/>
      <c r="AO5" s="548"/>
      <c r="AP5" s="45" t="s">
        <v>554</v>
      </c>
      <c r="AQ5" s="45" t="s">
        <v>547</v>
      </c>
      <c r="AR5" s="45" t="s">
        <v>548</v>
      </c>
      <c r="AS5" s="45" t="s">
        <v>549</v>
      </c>
      <c r="AT5" s="45" t="s">
        <v>550</v>
      </c>
      <c r="AU5" s="45" t="s">
        <v>551</v>
      </c>
      <c r="AV5" s="45" t="s">
        <v>552</v>
      </c>
      <c r="AW5" s="45" t="s">
        <v>553</v>
      </c>
      <c r="AX5" s="36" t="s">
        <v>1083</v>
      </c>
      <c r="AY5" s="45" t="s">
        <v>320</v>
      </c>
      <c r="AZ5" s="45" t="s">
        <v>389</v>
      </c>
      <c r="BA5" s="574"/>
    </row>
    <row r="6" spans="2:53" ht="52" customHeight="1">
      <c r="B6" s="548"/>
      <c r="C6" s="220" t="s">
        <v>556</v>
      </c>
      <c r="D6" s="220" t="s">
        <v>557</v>
      </c>
      <c r="E6" s="220" t="s">
        <v>558</v>
      </c>
      <c r="F6" s="220" t="s">
        <v>559</v>
      </c>
      <c r="G6" s="220" t="s">
        <v>560</v>
      </c>
      <c r="H6" s="220" t="s">
        <v>561</v>
      </c>
      <c r="I6" s="220" t="s">
        <v>562</v>
      </c>
      <c r="J6" s="220" t="s">
        <v>563</v>
      </c>
      <c r="K6" s="220" t="s">
        <v>322</v>
      </c>
      <c r="L6" s="37" t="s">
        <v>391</v>
      </c>
      <c r="M6" s="574"/>
      <c r="O6" s="548"/>
      <c r="P6" s="220" t="s">
        <v>556</v>
      </c>
      <c r="Q6" s="220" t="s">
        <v>557</v>
      </c>
      <c r="R6" s="220" t="s">
        <v>558</v>
      </c>
      <c r="S6" s="220" t="s">
        <v>559</v>
      </c>
      <c r="T6" s="220" t="s">
        <v>560</v>
      </c>
      <c r="U6" s="220" t="s">
        <v>561</v>
      </c>
      <c r="V6" s="220" t="s">
        <v>562</v>
      </c>
      <c r="W6" s="220" t="s">
        <v>563</v>
      </c>
      <c r="X6" s="220" t="s">
        <v>322</v>
      </c>
      <c r="Y6" s="37" t="s">
        <v>391</v>
      </c>
      <c r="Z6" s="574"/>
      <c r="AB6" s="548"/>
      <c r="AC6" s="37" t="s">
        <v>564</v>
      </c>
      <c r="AD6" s="37" t="s">
        <v>557</v>
      </c>
      <c r="AE6" s="37" t="s">
        <v>558</v>
      </c>
      <c r="AF6" s="37" t="s">
        <v>559</v>
      </c>
      <c r="AG6" s="37" t="s">
        <v>560</v>
      </c>
      <c r="AH6" s="37" t="s">
        <v>561</v>
      </c>
      <c r="AI6" s="37" t="s">
        <v>562</v>
      </c>
      <c r="AJ6" s="37" t="s">
        <v>563</v>
      </c>
      <c r="AK6" s="37" t="s">
        <v>322</v>
      </c>
      <c r="AL6" s="37" t="s">
        <v>391</v>
      </c>
      <c r="AM6" s="574"/>
      <c r="AO6" s="548"/>
      <c r="AP6" s="37" t="s">
        <v>564</v>
      </c>
      <c r="AQ6" s="37" t="s">
        <v>557</v>
      </c>
      <c r="AR6" s="37" t="s">
        <v>558</v>
      </c>
      <c r="AS6" s="37" t="s">
        <v>559</v>
      </c>
      <c r="AT6" s="37" t="s">
        <v>560</v>
      </c>
      <c r="AU6" s="37" t="s">
        <v>561</v>
      </c>
      <c r="AV6" s="37" t="s">
        <v>562</v>
      </c>
      <c r="AW6" s="37" t="s">
        <v>563</v>
      </c>
      <c r="AX6" s="37" t="s">
        <v>565</v>
      </c>
      <c r="AY6" s="37" t="s">
        <v>322</v>
      </c>
      <c r="AZ6" s="37" t="s">
        <v>391</v>
      </c>
      <c r="BA6" s="574"/>
    </row>
    <row r="7" spans="2:53" ht="25" customHeight="1">
      <c r="B7" s="179" t="s">
        <v>566</v>
      </c>
      <c r="C7" s="157">
        <v>7286</v>
      </c>
      <c r="D7" s="157">
        <v>242</v>
      </c>
      <c r="E7" s="157">
        <v>259</v>
      </c>
      <c r="F7" s="157">
        <v>65</v>
      </c>
      <c r="G7" s="157">
        <v>7</v>
      </c>
      <c r="H7" s="157">
        <v>30</v>
      </c>
      <c r="I7" s="157">
        <v>10</v>
      </c>
      <c r="J7" s="157">
        <v>6</v>
      </c>
      <c r="K7" s="158">
        <v>7905</v>
      </c>
      <c r="L7" s="221">
        <v>0.43577728776185226</v>
      </c>
      <c r="M7" s="190" t="s">
        <v>567</v>
      </c>
      <c r="N7" s="159"/>
      <c r="O7" s="179" t="s">
        <v>566</v>
      </c>
      <c r="P7" s="157">
        <v>6498</v>
      </c>
      <c r="Q7" s="157">
        <v>228</v>
      </c>
      <c r="R7" s="157">
        <v>239</v>
      </c>
      <c r="S7" s="157">
        <v>63</v>
      </c>
      <c r="T7" s="157">
        <v>3</v>
      </c>
      <c r="U7" s="157">
        <v>25</v>
      </c>
      <c r="V7" s="157">
        <v>16</v>
      </c>
      <c r="W7" s="157">
        <v>7</v>
      </c>
      <c r="X7" s="158">
        <v>7079</v>
      </c>
      <c r="Y7" s="221">
        <v>0.40749481924936681</v>
      </c>
      <c r="Z7" s="190" t="s">
        <v>567</v>
      </c>
      <c r="AB7" s="82" t="s">
        <v>566</v>
      </c>
      <c r="AC7" s="33">
        <v>5707</v>
      </c>
      <c r="AD7" s="33">
        <v>209</v>
      </c>
      <c r="AE7" s="33">
        <v>231</v>
      </c>
      <c r="AF7" s="33">
        <v>68</v>
      </c>
      <c r="AG7" s="33">
        <v>3</v>
      </c>
      <c r="AH7" s="33">
        <v>21</v>
      </c>
      <c r="AI7" s="33">
        <v>14</v>
      </c>
      <c r="AJ7" s="33">
        <v>2</v>
      </c>
      <c r="AK7" s="34">
        <v>6255</v>
      </c>
      <c r="AL7" s="221">
        <v>0.395185746777862</v>
      </c>
      <c r="AM7" s="83" t="s">
        <v>567</v>
      </c>
      <c r="AO7" s="82" t="s">
        <v>554</v>
      </c>
      <c r="AP7" s="33">
        <v>7654</v>
      </c>
      <c r="AQ7" s="33">
        <v>227</v>
      </c>
      <c r="AR7" s="33">
        <v>318</v>
      </c>
      <c r="AS7" s="33">
        <v>81</v>
      </c>
      <c r="AT7" s="33">
        <v>4</v>
      </c>
      <c r="AU7" s="33">
        <v>15</v>
      </c>
      <c r="AV7" s="33">
        <v>14</v>
      </c>
      <c r="AW7" s="33">
        <v>1</v>
      </c>
      <c r="AX7" s="33">
        <v>1</v>
      </c>
      <c r="AY7" s="34">
        <v>8315</v>
      </c>
      <c r="AZ7" s="275">
        <v>0.45239390642002175</v>
      </c>
      <c r="BA7" s="83" t="s">
        <v>567</v>
      </c>
    </row>
    <row r="8" spans="2:53" ht="35.5" customHeight="1">
      <c r="B8" s="222" t="s">
        <v>547</v>
      </c>
      <c r="C8" s="157">
        <v>165</v>
      </c>
      <c r="D8" s="157">
        <v>23</v>
      </c>
      <c r="E8" s="157">
        <v>18</v>
      </c>
      <c r="F8" s="157">
        <v>9</v>
      </c>
      <c r="G8" s="157">
        <v>0</v>
      </c>
      <c r="H8" s="157">
        <v>9</v>
      </c>
      <c r="I8" s="157">
        <v>3</v>
      </c>
      <c r="J8" s="157">
        <v>1</v>
      </c>
      <c r="K8" s="158">
        <v>228</v>
      </c>
      <c r="L8" s="221">
        <v>1.256890848952591E-2</v>
      </c>
      <c r="M8" s="190" t="s">
        <v>568</v>
      </c>
      <c r="N8" s="159"/>
      <c r="O8" s="222" t="s">
        <v>547</v>
      </c>
      <c r="P8" s="157">
        <v>158</v>
      </c>
      <c r="Q8" s="157">
        <v>31</v>
      </c>
      <c r="R8" s="157">
        <v>27</v>
      </c>
      <c r="S8" s="157">
        <v>5</v>
      </c>
      <c r="T8" s="157">
        <v>1</v>
      </c>
      <c r="U8" s="157">
        <v>5</v>
      </c>
      <c r="V8" s="157">
        <v>2</v>
      </c>
      <c r="W8" s="157">
        <v>1</v>
      </c>
      <c r="X8" s="158">
        <v>230</v>
      </c>
      <c r="Y8" s="221">
        <v>1.3239696062629518E-2</v>
      </c>
      <c r="Z8" s="190" t="s">
        <v>568</v>
      </c>
      <c r="AB8" s="82" t="s">
        <v>547</v>
      </c>
      <c r="AC8" s="33">
        <v>162</v>
      </c>
      <c r="AD8" s="33">
        <v>34</v>
      </c>
      <c r="AE8" s="33">
        <v>26</v>
      </c>
      <c r="AF8" s="33">
        <v>6</v>
      </c>
      <c r="AG8" s="33">
        <v>2</v>
      </c>
      <c r="AH8" s="33">
        <v>6</v>
      </c>
      <c r="AI8" s="33">
        <v>7</v>
      </c>
      <c r="AJ8" s="33">
        <v>0</v>
      </c>
      <c r="AK8" s="34">
        <v>243</v>
      </c>
      <c r="AL8" s="221">
        <v>1.535253980288097E-2</v>
      </c>
      <c r="AM8" s="83" t="s">
        <v>568</v>
      </c>
      <c r="AO8" s="82" t="s">
        <v>547</v>
      </c>
      <c r="AP8" s="33">
        <v>253</v>
      </c>
      <c r="AQ8" s="33">
        <v>48</v>
      </c>
      <c r="AR8" s="33">
        <v>16</v>
      </c>
      <c r="AS8" s="33">
        <v>8</v>
      </c>
      <c r="AT8" s="33">
        <v>0</v>
      </c>
      <c r="AU8" s="33">
        <v>2</v>
      </c>
      <c r="AV8" s="33">
        <v>4</v>
      </c>
      <c r="AW8" s="33">
        <v>1</v>
      </c>
      <c r="AX8" s="33">
        <v>0</v>
      </c>
      <c r="AY8" s="34">
        <v>332</v>
      </c>
      <c r="AZ8" s="275">
        <v>1.8063112078346027E-2</v>
      </c>
      <c r="BA8" s="83" t="s">
        <v>568</v>
      </c>
    </row>
    <row r="9" spans="2:53" ht="25" customHeight="1">
      <c r="B9" s="179" t="s">
        <v>548</v>
      </c>
      <c r="C9" s="157">
        <v>1405</v>
      </c>
      <c r="D9" s="157">
        <v>143</v>
      </c>
      <c r="E9" s="157">
        <v>3523</v>
      </c>
      <c r="F9" s="157">
        <v>283</v>
      </c>
      <c r="G9" s="157">
        <v>21</v>
      </c>
      <c r="H9" s="157">
        <v>334</v>
      </c>
      <c r="I9" s="157">
        <v>192</v>
      </c>
      <c r="J9" s="157">
        <v>81</v>
      </c>
      <c r="K9" s="158">
        <v>5982</v>
      </c>
      <c r="L9" s="221">
        <v>0.32976846747519295</v>
      </c>
      <c r="M9" s="190" t="s">
        <v>569</v>
      </c>
      <c r="N9" s="159"/>
      <c r="O9" s="179" t="s">
        <v>548</v>
      </c>
      <c r="P9" s="157">
        <v>1372</v>
      </c>
      <c r="Q9" s="157">
        <v>134</v>
      </c>
      <c r="R9" s="157">
        <v>3457</v>
      </c>
      <c r="S9" s="157">
        <v>276</v>
      </c>
      <c r="T9" s="157">
        <v>33</v>
      </c>
      <c r="U9" s="157">
        <v>321</v>
      </c>
      <c r="V9" s="157">
        <v>169</v>
      </c>
      <c r="W9" s="157">
        <v>69</v>
      </c>
      <c r="X9" s="158">
        <v>5831</v>
      </c>
      <c r="Y9" s="221">
        <v>0.33565507713562054</v>
      </c>
      <c r="Z9" s="190" t="s">
        <v>569</v>
      </c>
      <c r="AB9" s="82" t="s">
        <v>548</v>
      </c>
      <c r="AC9" s="33">
        <v>1317</v>
      </c>
      <c r="AD9" s="33">
        <v>71</v>
      </c>
      <c r="AE9" s="33">
        <v>3046</v>
      </c>
      <c r="AF9" s="33">
        <v>238</v>
      </c>
      <c r="AG9" s="33">
        <v>13</v>
      </c>
      <c r="AH9" s="33">
        <v>296</v>
      </c>
      <c r="AI9" s="33">
        <v>151</v>
      </c>
      <c r="AJ9" s="33">
        <v>51</v>
      </c>
      <c r="AK9" s="34">
        <v>5183</v>
      </c>
      <c r="AL9" s="221">
        <v>0.32745766995198383</v>
      </c>
      <c r="AM9" s="83" t="s">
        <v>569</v>
      </c>
      <c r="AO9" s="82" t="s">
        <v>548</v>
      </c>
      <c r="AP9" s="33">
        <v>1526</v>
      </c>
      <c r="AQ9" s="33">
        <v>57</v>
      </c>
      <c r="AR9" s="33">
        <v>3082</v>
      </c>
      <c r="AS9" s="33">
        <v>184</v>
      </c>
      <c r="AT9" s="33">
        <v>15</v>
      </c>
      <c r="AU9" s="33">
        <v>242</v>
      </c>
      <c r="AV9" s="33">
        <v>165</v>
      </c>
      <c r="AW9" s="33">
        <v>57</v>
      </c>
      <c r="AX9" s="33">
        <v>1</v>
      </c>
      <c r="AY9" s="34">
        <v>5329</v>
      </c>
      <c r="AZ9" s="275">
        <v>0.28993471164309031</v>
      </c>
      <c r="BA9" s="83" t="s">
        <v>569</v>
      </c>
    </row>
    <row r="10" spans="2:53" ht="30" customHeight="1">
      <c r="B10" s="179" t="s">
        <v>549</v>
      </c>
      <c r="C10" s="157">
        <v>349</v>
      </c>
      <c r="D10" s="157">
        <v>40</v>
      </c>
      <c r="E10" s="157">
        <v>454</v>
      </c>
      <c r="F10" s="157">
        <v>1633</v>
      </c>
      <c r="G10" s="157">
        <v>9</v>
      </c>
      <c r="H10" s="157">
        <v>109</v>
      </c>
      <c r="I10" s="157">
        <v>76</v>
      </c>
      <c r="J10" s="157">
        <v>25</v>
      </c>
      <c r="K10" s="158">
        <v>2695</v>
      </c>
      <c r="L10" s="221">
        <v>0.14856670341786107</v>
      </c>
      <c r="M10" s="223" t="s">
        <v>570</v>
      </c>
      <c r="N10" s="159"/>
      <c r="O10" s="179" t="s">
        <v>549</v>
      </c>
      <c r="P10" s="157">
        <v>332</v>
      </c>
      <c r="Q10" s="157">
        <v>40</v>
      </c>
      <c r="R10" s="157">
        <v>590</v>
      </c>
      <c r="S10" s="157">
        <v>1748</v>
      </c>
      <c r="T10" s="157">
        <v>10</v>
      </c>
      <c r="U10" s="157">
        <v>112</v>
      </c>
      <c r="V10" s="157">
        <v>62</v>
      </c>
      <c r="W10" s="157">
        <v>25</v>
      </c>
      <c r="X10" s="158">
        <v>2919</v>
      </c>
      <c r="Y10" s="221">
        <v>0.16802901220354594</v>
      </c>
      <c r="Z10" s="223" t="s">
        <v>570</v>
      </c>
      <c r="AB10" s="82" t="s">
        <v>549</v>
      </c>
      <c r="AC10" s="33">
        <v>315</v>
      </c>
      <c r="AD10" s="33">
        <v>18</v>
      </c>
      <c r="AE10" s="33">
        <v>575</v>
      </c>
      <c r="AF10" s="33">
        <v>1836</v>
      </c>
      <c r="AG10" s="33">
        <v>7</v>
      </c>
      <c r="AH10" s="33">
        <v>100</v>
      </c>
      <c r="AI10" s="33">
        <v>70</v>
      </c>
      <c r="AJ10" s="33">
        <v>23</v>
      </c>
      <c r="AK10" s="34">
        <v>2944</v>
      </c>
      <c r="AL10" s="221">
        <v>0.18599949456659085</v>
      </c>
      <c r="AM10" s="83" t="s">
        <v>570</v>
      </c>
      <c r="AO10" s="82" t="s">
        <v>549</v>
      </c>
      <c r="AP10" s="33">
        <v>372</v>
      </c>
      <c r="AQ10" s="33">
        <v>23</v>
      </c>
      <c r="AR10" s="33">
        <v>555</v>
      </c>
      <c r="AS10" s="33">
        <v>1855</v>
      </c>
      <c r="AT10" s="33">
        <v>10</v>
      </c>
      <c r="AU10" s="33">
        <v>97</v>
      </c>
      <c r="AV10" s="33">
        <v>107</v>
      </c>
      <c r="AW10" s="33">
        <v>13</v>
      </c>
      <c r="AX10" s="33">
        <v>0</v>
      </c>
      <c r="AY10" s="34">
        <v>3032</v>
      </c>
      <c r="AZ10" s="275">
        <v>0.16496191512513603</v>
      </c>
      <c r="BA10" s="83" t="s">
        <v>570</v>
      </c>
    </row>
    <row r="11" spans="2:53" ht="30" customHeight="1">
      <c r="B11" s="179" t="s">
        <v>550</v>
      </c>
      <c r="C11" s="157">
        <v>11</v>
      </c>
      <c r="D11" s="157">
        <v>2</v>
      </c>
      <c r="E11" s="157">
        <v>24</v>
      </c>
      <c r="F11" s="157">
        <v>9</v>
      </c>
      <c r="G11" s="157">
        <v>39</v>
      </c>
      <c r="H11" s="157">
        <v>4</v>
      </c>
      <c r="I11" s="157">
        <v>6</v>
      </c>
      <c r="J11" s="157">
        <v>2</v>
      </c>
      <c r="K11" s="158">
        <v>97</v>
      </c>
      <c r="L11" s="221">
        <v>5.3472987872105844E-3</v>
      </c>
      <c r="M11" s="223" t="s">
        <v>571</v>
      </c>
      <c r="N11" s="159"/>
      <c r="O11" s="179" t="s">
        <v>550</v>
      </c>
      <c r="P11" s="157">
        <v>18</v>
      </c>
      <c r="Q11" s="157">
        <v>4</v>
      </c>
      <c r="R11" s="157">
        <v>19</v>
      </c>
      <c r="S11" s="157">
        <v>14</v>
      </c>
      <c r="T11" s="157">
        <v>14</v>
      </c>
      <c r="U11" s="157">
        <v>9</v>
      </c>
      <c r="V11" s="157">
        <v>4</v>
      </c>
      <c r="W11" s="157">
        <v>0</v>
      </c>
      <c r="X11" s="158">
        <v>82</v>
      </c>
      <c r="Y11" s="221">
        <v>4.7202394658070459E-3</v>
      </c>
      <c r="Z11" s="223" t="s">
        <v>571</v>
      </c>
      <c r="AB11" s="82" t="s">
        <v>550</v>
      </c>
      <c r="AC11" s="33">
        <v>25</v>
      </c>
      <c r="AD11" s="33">
        <v>0</v>
      </c>
      <c r="AE11" s="33">
        <v>26</v>
      </c>
      <c r="AF11" s="33">
        <v>9</v>
      </c>
      <c r="AG11" s="33">
        <v>26</v>
      </c>
      <c r="AH11" s="33">
        <v>7</v>
      </c>
      <c r="AI11" s="33">
        <v>11</v>
      </c>
      <c r="AJ11" s="33">
        <v>1</v>
      </c>
      <c r="AK11" s="34">
        <v>105</v>
      </c>
      <c r="AL11" s="221">
        <v>6.6338134950720239E-3</v>
      </c>
      <c r="AM11" s="83" t="s">
        <v>571</v>
      </c>
      <c r="AO11" s="82" t="s">
        <v>550</v>
      </c>
      <c r="AP11" s="33">
        <v>22</v>
      </c>
      <c r="AQ11" s="33">
        <v>1</v>
      </c>
      <c r="AR11" s="33">
        <v>29</v>
      </c>
      <c r="AS11" s="33">
        <v>9</v>
      </c>
      <c r="AT11" s="33">
        <v>35</v>
      </c>
      <c r="AU11" s="33">
        <v>14</v>
      </c>
      <c r="AV11" s="33">
        <v>12</v>
      </c>
      <c r="AW11" s="33">
        <v>1</v>
      </c>
      <c r="AX11" s="33">
        <v>0</v>
      </c>
      <c r="AY11" s="34">
        <v>123</v>
      </c>
      <c r="AZ11" s="275">
        <v>6.6920565832426547E-3</v>
      </c>
      <c r="BA11" s="83" t="s">
        <v>571</v>
      </c>
    </row>
    <row r="12" spans="2:53" ht="25" customHeight="1">
      <c r="B12" s="179" t="s">
        <v>551</v>
      </c>
      <c r="C12" s="157">
        <v>124</v>
      </c>
      <c r="D12" s="157">
        <v>18</v>
      </c>
      <c r="E12" s="157">
        <v>357</v>
      </c>
      <c r="F12" s="157">
        <v>76</v>
      </c>
      <c r="G12" s="157">
        <v>11</v>
      </c>
      <c r="H12" s="157">
        <v>154</v>
      </c>
      <c r="I12" s="157">
        <v>34</v>
      </c>
      <c r="J12" s="157">
        <v>19</v>
      </c>
      <c r="K12" s="158">
        <v>793</v>
      </c>
      <c r="L12" s="221">
        <v>4.3715545755237048E-2</v>
      </c>
      <c r="M12" s="190" t="s">
        <v>572</v>
      </c>
      <c r="N12" s="159"/>
      <c r="O12" s="179" t="s">
        <v>551</v>
      </c>
      <c r="P12" s="157">
        <v>128</v>
      </c>
      <c r="Q12" s="157">
        <v>19</v>
      </c>
      <c r="R12" s="157">
        <v>420</v>
      </c>
      <c r="S12" s="157">
        <v>90</v>
      </c>
      <c r="T12" s="157">
        <v>16</v>
      </c>
      <c r="U12" s="157">
        <v>93</v>
      </c>
      <c r="V12" s="157">
        <v>41</v>
      </c>
      <c r="W12" s="157">
        <v>19</v>
      </c>
      <c r="X12" s="158">
        <v>826</v>
      </c>
      <c r="Y12" s="221">
        <v>4.7547778033617316E-2</v>
      </c>
      <c r="Z12" s="190" t="s">
        <v>572</v>
      </c>
      <c r="AB12" s="82" t="s">
        <v>551</v>
      </c>
      <c r="AC12" s="33">
        <v>93</v>
      </c>
      <c r="AD12" s="33">
        <v>10</v>
      </c>
      <c r="AE12" s="33">
        <v>360</v>
      </c>
      <c r="AF12" s="33">
        <v>97</v>
      </c>
      <c r="AG12" s="33">
        <v>18</v>
      </c>
      <c r="AH12" s="33">
        <v>61</v>
      </c>
      <c r="AI12" s="33">
        <v>26</v>
      </c>
      <c r="AJ12" s="33">
        <v>15</v>
      </c>
      <c r="AK12" s="34">
        <v>680</v>
      </c>
      <c r="AL12" s="221">
        <v>4.2961839777609298E-2</v>
      </c>
      <c r="AM12" s="83" t="s">
        <v>572</v>
      </c>
      <c r="AO12" s="82" t="s">
        <v>551</v>
      </c>
      <c r="AP12" s="33">
        <v>119</v>
      </c>
      <c r="AQ12" s="33">
        <v>6</v>
      </c>
      <c r="AR12" s="33">
        <v>391</v>
      </c>
      <c r="AS12" s="33">
        <v>127</v>
      </c>
      <c r="AT12" s="33">
        <v>22</v>
      </c>
      <c r="AU12" s="33">
        <v>103</v>
      </c>
      <c r="AV12" s="33">
        <v>33</v>
      </c>
      <c r="AW12" s="33">
        <v>8</v>
      </c>
      <c r="AX12" s="33">
        <v>0</v>
      </c>
      <c r="AY12" s="34">
        <v>809</v>
      </c>
      <c r="AZ12" s="275">
        <v>4.4015233949945595E-2</v>
      </c>
      <c r="BA12" s="83" t="s">
        <v>572</v>
      </c>
    </row>
    <row r="13" spans="2:53" ht="25" customHeight="1">
      <c r="B13" s="179" t="s">
        <v>552</v>
      </c>
      <c r="C13" s="157">
        <v>23</v>
      </c>
      <c r="D13" s="157">
        <v>7</v>
      </c>
      <c r="E13" s="157">
        <v>136</v>
      </c>
      <c r="F13" s="157">
        <v>40</v>
      </c>
      <c r="G13" s="157">
        <v>8</v>
      </c>
      <c r="H13" s="157">
        <v>30</v>
      </c>
      <c r="I13" s="157">
        <v>56</v>
      </c>
      <c r="J13" s="157">
        <v>8</v>
      </c>
      <c r="K13" s="158">
        <v>308</v>
      </c>
      <c r="L13" s="221">
        <v>1.6979051819184122E-2</v>
      </c>
      <c r="M13" s="190" t="s">
        <v>573</v>
      </c>
      <c r="N13" s="159"/>
      <c r="O13" s="179" t="s">
        <v>552</v>
      </c>
      <c r="P13" s="157">
        <v>21</v>
      </c>
      <c r="Q13" s="157">
        <v>7</v>
      </c>
      <c r="R13" s="157">
        <v>145</v>
      </c>
      <c r="S13" s="157">
        <v>50</v>
      </c>
      <c r="T13" s="157">
        <v>14</v>
      </c>
      <c r="U13" s="157">
        <v>22</v>
      </c>
      <c r="V13" s="157">
        <v>28</v>
      </c>
      <c r="W13" s="157">
        <v>11</v>
      </c>
      <c r="X13" s="158">
        <v>298</v>
      </c>
      <c r="Y13" s="221">
        <v>1.7154040985493897E-2</v>
      </c>
      <c r="Z13" s="190" t="s">
        <v>573</v>
      </c>
      <c r="AB13" s="82" t="s">
        <v>552</v>
      </c>
      <c r="AC13" s="33">
        <v>28</v>
      </c>
      <c r="AD13" s="33">
        <v>3</v>
      </c>
      <c r="AE13" s="33">
        <v>152</v>
      </c>
      <c r="AF13" s="33">
        <v>49</v>
      </c>
      <c r="AG13" s="33">
        <v>11</v>
      </c>
      <c r="AH13" s="33">
        <v>16</v>
      </c>
      <c r="AI13" s="33">
        <v>36</v>
      </c>
      <c r="AJ13" s="33">
        <v>4</v>
      </c>
      <c r="AK13" s="34">
        <v>299</v>
      </c>
      <c r="AL13" s="221">
        <v>1.8890573666919385E-2</v>
      </c>
      <c r="AM13" s="83" t="s">
        <v>573</v>
      </c>
      <c r="AO13" s="82" t="s">
        <v>552</v>
      </c>
      <c r="AP13" s="33">
        <v>21</v>
      </c>
      <c r="AQ13" s="33">
        <v>6</v>
      </c>
      <c r="AR13" s="33">
        <v>168</v>
      </c>
      <c r="AS13" s="33">
        <v>57</v>
      </c>
      <c r="AT13" s="33">
        <v>11</v>
      </c>
      <c r="AU13" s="33">
        <v>24</v>
      </c>
      <c r="AV13" s="33">
        <v>32</v>
      </c>
      <c r="AW13" s="33">
        <v>11</v>
      </c>
      <c r="AX13" s="33">
        <v>0</v>
      </c>
      <c r="AY13" s="34">
        <v>330</v>
      </c>
      <c r="AZ13" s="275">
        <v>1.7954298150163223E-2</v>
      </c>
      <c r="BA13" s="83" t="s">
        <v>573</v>
      </c>
    </row>
    <row r="14" spans="2:53" ht="25" customHeight="1">
      <c r="B14" s="222" t="s">
        <v>553</v>
      </c>
      <c r="C14" s="157">
        <v>18</v>
      </c>
      <c r="D14" s="157">
        <v>4</v>
      </c>
      <c r="E14" s="157">
        <v>54</v>
      </c>
      <c r="F14" s="157">
        <v>12</v>
      </c>
      <c r="G14" s="157">
        <v>4</v>
      </c>
      <c r="H14" s="157">
        <v>13</v>
      </c>
      <c r="I14" s="157">
        <v>8</v>
      </c>
      <c r="J14" s="224">
        <v>19</v>
      </c>
      <c r="K14" s="158">
        <v>132</v>
      </c>
      <c r="L14" s="221">
        <v>7.2767364939360533E-3</v>
      </c>
      <c r="M14" s="223" t="s">
        <v>574</v>
      </c>
      <c r="N14" s="159"/>
      <c r="O14" s="222" t="s">
        <v>553</v>
      </c>
      <c r="P14" s="157">
        <v>18</v>
      </c>
      <c r="Q14" s="157">
        <v>2</v>
      </c>
      <c r="R14" s="157">
        <v>49</v>
      </c>
      <c r="S14" s="157">
        <v>16</v>
      </c>
      <c r="T14" s="157">
        <v>1</v>
      </c>
      <c r="U14" s="157">
        <v>6</v>
      </c>
      <c r="V14" s="157">
        <v>8</v>
      </c>
      <c r="W14" s="224">
        <v>7</v>
      </c>
      <c r="X14" s="158">
        <v>107</v>
      </c>
      <c r="Y14" s="221">
        <v>6.1593368639189499E-3</v>
      </c>
      <c r="Z14" s="223" t="s">
        <v>574</v>
      </c>
      <c r="AB14" s="84" t="s">
        <v>553</v>
      </c>
      <c r="AC14" s="33">
        <v>15</v>
      </c>
      <c r="AD14" s="33">
        <v>1</v>
      </c>
      <c r="AE14" s="33">
        <v>50</v>
      </c>
      <c r="AF14" s="33">
        <v>22</v>
      </c>
      <c r="AG14" s="33">
        <v>7</v>
      </c>
      <c r="AH14" s="33">
        <v>6</v>
      </c>
      <c r="AI14" s="33">
        <v>6</v>
      </c>
      <c r="AJ14" s="33">
        <v>12</v>
      </c>
      <c r="AK14" s="34">
        <v>119</v>
      </c>
      <c r="AL14" s="221">
        <v>7.5183219610816272E-3</v>
      </c>
      <c r="AM14" s="85" t="s">
        <v>574</v>
      </c>
      <c r="AO14" s="84" t="s">
        <v>553</v>
      </c>
      <c r="AP14" s="33">
        <v>11</v>
      </c>
      <c r="AQ14" s="33">
        <v>2</v>
      </c>
      <c r="AR14" s="33">
        <v>42</v>
      </c>
      <c r="AS14" s="33">
        <v>25</v>
      </c>
      <c r="AT14" s="33">
        <v>2</v>
      </c>
      <c r="AU14" s="33">
        <v>7</v>
      </c>
      <c r="AV14" s="33">
        <v>8</v>
      </c>
      <c r="AW14" s="33">
        <v>5</v>
      </c>
      <c r="AX14" s="33">
        <v>0</v>
      </c>
      <c r="AY14" s="34">
        <v>102</v>
      </c>
      <c r="AZ14" s="275">
        <v>5.5495103373231778E-3</v>
      </c>
      <c r="BA14" s="85" t="s">
        <v>574</v>
      </c>
    </row>
    <row r="15" spans="2:53" ht="25" customHeight="1">
      <c r="B15" s="173" t="s">
        <v>320</v>
      </c>
      <c r="C15" s="175">
        <v>9381</v>
      </c>
      <c r="D15" s="175">
        <v>479</v>
      </c>
      <c r="E15" s="175">
        <v>4825</v>
      </c>
      <c r="F15" s="175">
        <v>2127</v>
      </c>
      <c r="G15" s="175">
        <v>99</v>
      </c>
      <c r="H15" s="175">
        <v>683</v>
      </c>
      <c r="I15" s="175">
        <v>385</v>
      </c>
      <c r="J15" s="175">
        <v>161</v>
      </c>
      <c r="K15" s="175">
        <v>18140</v>
      </c>
      <c r="L15" s="225">
        <v>1</v>
      </c>
      <c r="M15" s="226" t="s">
        <v>416</v>
      </c>
      <c r="N15" s="159"/>
      <c r="O15" s="173" t="s">
        <v>320</v>
      </c>
      <c r="P15" s="175">
        <v>8545</v>
      </c>
      <c r="Q15" s="175">
        <v>465</v>
      </c>
      <c r="R15" s="175">
        <v>4946</v>
      </c>
      <c r="S15" s="175">
        <v>2262</v>
      </c>
      <c r="T15" s="175">
        <v>92</v>
      </c>
      <c r="U15" s="175">
        <v>593</v>
      </c>
      <c r="V15" s="175">
        <v>330</v>
      </c>
      <c r="W15" s="175">
        <v>139</v>
      </c>
      <c r="X15" s="175">
        <v>17372</v>
      </c>
      <c r="Y15" s="225">
        <v>1</v>
      </c>
      <c r="Z15" s="226" t="s">
        <v>416</v>
      </c>
      <c r="AB15" s="253" t="s">
        <v>320</v>
      </c>
      <c r="AC15" s="271">
        <v>7662</v>
      </c>
      <c r="AD15" s="271">
        <v>346</v>
      </c>
      <c r="AE15" s="271">
        <v>4466</v>
      </c>
      <c r="AF15" s="271">
        <v>2325</v>
      </c>
      <c r="AG15" s="271">
        <v>87</v>
      </c>
      <c r="AH15" s="271">
        <v>513</v>
      </c>
      <c r="AI15" s="271">
        <v>321</v>
      </c>
      <c r="AJ15" s="271">
        <v>108</v>
      </c>
      <c r="AK15" s="271">
        <v>15828</v>
      </c>
      <c r="AL15" s="225">
        <v>1</v>
      </c>
      <c r="AM15" s="272" t="s">
        <v>416</v>
      </c>
      <c r="AO15" s="84" t="s">
        <v>1083</v>
      </c>
      <c r="AP15" s="33">
        <v>7</v>
      </c>
      <c r="AQ15" s="33">
        <v>0</v>
      </c>
      <c r="AR15" s="33">
        <v>1</v>
      </c>
      <c r="AS15" s="33">
        <v>0</v>
      </c>
      <c r="AT15" s="33">
        <v>0</v>
      </c>
      <c r="AU15" s="33">
        <v>0</v>
      </c>
      <c r="AV15" s="33">
        <v>0</v>
      </c>
      <c r="AW15" s="33">
        <v>0</v>
      </c>
      <c r="AX15" s="33">
        <v>0</v>
      </c>
      <c r="AY15" s="34">
        <v>8</v>
      </c>
      <c r="AZ15" s="275">
        <v>4.3525571273122962E-4</v>
      </c>
      <c r="BA15" s="85" t="s">
        <v>565</v>
      </c>
    </row>
    <row r="16" spans="2:53" ht="25" customHeight="1" thickBot="1">
      <c r="B16" s="227" t="s">
        <v>471</v>
      </c>
      <c r="C16" s="228">
        <v>0.51714443219404627</v>
      </c>
      <c r="D16" s="228">
        <v>2.6405733186328554E-2</v>
      </c>
      <c r="E16" s="228">
        <v>0.26598676957001105</v>
      </c>
      <c r="F16" s="228">
        <v>0.11725468577728776</v>
      </c>
      <c r="G16" s="228">
        <v>5.4575523704520398E-3</v>
      </c>
      <c r="H16" s="228">
        <v>3.7651598676956999E-2</v>
      </c>
      <c r="I16" s="228">
        <v>2.1223814773980155E-2</v>
      </c>
      <c r="J16" s="228">
        <v>8.8754134509371561E-3</v>
      </c>
      <c r="K16" s="228">
        <v>1</v>
      </c>
      <c r="L16" s="228"/>
      <c r="M16" s="229" t="s">
        <v>472</v>
      </c>
      <c r="O16" s="227" t="s">
        <v>471</v>
      </c>
      <c r="P16" s="228">
        <v>0.49188349067464887</v>
      </c>
      <c r="Q16" s="228">
        <v>2.6767211604881418E-2</v>
      </c>
      <c r="R16" s="228">
        <v>0.28471102924245911</v>
      </c>
      <c r="S16" s="228">
        <v>0.1302095325811651</v>
      </c>
      <c r="T16" s="228">
        <v>5.2958784250518075E-3</v>
      </c>
      <c r="U16" s="228">
        <v>3.413539028321437E-2</v>
      </c>
      <c r="V16" s="228">
        <v>1.8996085655077134E-2</v>
      </c>
      <c r="W16" s="228">
        <v>8.001381533502187E-3</v>
      </c>
      <c r="X16" s="228">
        <v>1</v>
      </c>
      <c r="Y16" s="228"/>
      <c r="Z16" s="229" t="s">
        <v>472</v>
      </c>
      <c r="AB16" s="227" t="s">
        <v>473</v>
      </c>
      <c r="AC16" s="228">
        <v>0.48407884761182712</v>
      </c>
      <c r="AD16" s="228">
        <v>2.1859994945665907E-2</v>
      </c>
      <c r="AE16" s="228">
        <v>0.28215820065706343</v>
      </c>
      <c r="AF16" s="228">
        <v>0.14689158453373768</v>
      </c>
      <c r="AG16" s="228">
        <v>5.4965883244882489E-3</v>
      </c>
      <c r="AH16" s="228">
        <v>3.2410917361637606E-2</v>
      </c>
      <c r="AI16" s="228">
        <v>2.028051554207733E-2</v>
      </c>
      <c r="AJ16" s="228">
        <v>6.8233510235026539E-3</v>
      </c>
      <c r="AK16" s="228">
        <v>1</v>
      </c>
      <c r="AL16" s="228"/>
      <c r="AM16" s="229" t="s">
        <v>474</v>
      </c>
      <c r="AO16" s="253" t="s">
        <v>320</v>
      </c>
      <c r="AP16" s="271">
        <v>9985</v>
      </c>
      <c r="AQ16" s="271">
        <v>370</v>
      </c>
      <c r="AR16" s="271">
        <v>4602</v>
      </c>
      <c r="AS16" s="271">
        <v>2346</v>
      </c>
      <c r="AT16" s="271">
        <v>99</v>
      </c>
      <c r="AU16" s="271">
        <v>504</v>
      </c>
      <c r="AV16" s="271">
        <v>375</v>
      </c>
      <c r="AW16" s="271">
        <v>97</v>
      </c>
      <c r="AX16" s="271">
        <v>2</v>
      </c>
      <c r="AY16" s="271">
        <v>18380</v>
      </c>
      <c r="AZ16" s="276">
        <v>1</v>
      </c>
      <c r="BA16" s="272" t="s">
        <v>416</v>
      </c>
    </row>
    <row r="17" spans="1:53" ht="30" customHeight="1" thickBot="1">
      <c r="B17" s="497" t="s">
        <v>575</v>
      </c>
      <c r="C17" s="497"/>
      <c r="D17" s="497"/>
      <c r="E17" s="497"/>
      <c r="F17" s="497"/>
      <c r="G17" s="497"/>
      <c r="H17" s="510" t="s">
        <v>377</v>
      </c>
      <c r="I17" s="510"/>
      <c r="J17" s="510"/>
      <c r="K17" s="510"/>
      <c r="L17" s="510"/>
      <c r="M17" s="510"/>
      <c r="O17" s="497" t="s">
        <v>575</v>
      </c>
      <c r="P17" s="497"/>
      <c r="Q17" s="497"/>
      <c r="R17" s="497"/>
      <c r="S17" s="497"/>
      <c r="T17" s="497"/>
      <c r="U17" s="510" t="s">
        <v>377</v>
      </c>
      <c r="V17" s="510"/>
      <c r="W17" s="510"/>
      <c r="X17" s="510"/>
      <c r="Y17" s="510"/>
      <c r="Z17" s="510"/>
      <c r="AB17" s="497" t="s">
        <v>575</v>
      </c>
      <c r="AC17" s="497"/>
      <c r="AD17" s="497"/>
      <c r="AE17" s="497"/>
      <c r="AF17" s="497"/>
      <c r="AG17" s="497"/>
      <c r="AH17" s="510" t="s">
        <v>378</v>
      </c>
      <c r="AI17" s="510"/>
      <c r="AJ17" s="510"/>
      <c r="AK17" s="510"/>
      <c r="AL17" s="510"/>
      <c r="AM17" s="510"/>
      <c r="AO17" s="227" t="s">
        <v>473</v>
      </c>
      <c r="AP17" s="277">
        <v>0.54325353645266594</v>
      </c>
      <c r="AQ17" s="277">
        <v>2.0130576713819369E-2</v>
      </c>
      <c r="AR17" s="277">
        <v>0.25038084874863981</v>
      </c>
      <c r="AS17" s="277">
        <v>0.12763873775843307</v>
      </c>
      <c r="AT17" s="277">
        <v>5.3862894450489663E-3</v>
      </c>
      <c r="AU17" s="277">
        <v>2.7421109902067465E-2</v>
      </c>
      <c r="AV17" s="277">
        <v>2.0402611534276388E-2</v>
      </c>
      <c r="AW17" s="277">
        <v>5.2774755168661586E-3</v>
      </c>
      <c r="AX17" s="277">
        <v>1.088139281828074E-4</v>
      </c>
      <c r="AY17" s="277">
        <v>1</v>
      </c>
      <c r="AZ17" s="228"/>
      <c r="BA17" s="229" t="s">
        <v>474</v>
      </c>
    </row>
    <row r="18" spans="1:53" ht="14">
      <c r="A18" s="44"/>
      <c r="C18" s="230"/>
      <c r="D18" s="44"/>
      <c r="E18" s="44"/>
      <c r="F18" s="44"/>
      <c r="G18" s="44"/>
      <c r="H18" s="44"/>
      <c r="I18" s="44"/>
      <c r="J18" s="44"/>
      <c r="K18" s="230"/>
      <c r="L18" s="44"/>
      <c r="AO18" s="497" t="s">
        <v>354</v>
      </c>
      <c r="AP18" s="497"/>
      <c r="AQ18" s="497"/>
      <c r="AR18" s="497"/>
      <c r="AS18" s="497"/>
      <c r="AT18" s="497"/>
      <c r="AU18" s="109"/>
      <c r="AV18" s="510" t="s">
        <v>379</v>
      </c>
      <c r="AW18" s="510"/>
      <c r="AX18" s="510"/>
      <c r="AY18" s="510"/>
      <c r="AZ18" s="510"/>
      <c r="BA18" s="510"/>
    </row>
    <row r="19" spans="1:53" ht="14">
      <c r="A19" s="44"/>
      <c r="C19" s="44"/>
      <c r="D19" s="44"/>
      <c r="E19" s="44"/>
      <c r="F19" s="44"/>
      <c r="G19" s="44"/>
      <c r="H19" s="44"/>
      <c r="I19" s="44"/>
      <c r="J19" s="44"/>
      <c r="K19" s="44"/>
      <c r="L19" s="44"/>
    </row>
  </sheetData>
  <mergeCells count="28">
    <mergeCell ref="O17:T17"/>
    <mergeCell ref="U17:Z17"/>
    <mergeCell ref="B2:M2"/>
    <mergeCell ref="B3:M3"/>
    <mergeCell ref="B4:B6"/>
    <mergeCell ref="C4:L4"/>
    <mergeCell ref="M4:M6"/>
    <mergeCell ref="B17:G17"/>
    <mergeCell ref="H17:M17"/>
    <mergeCell ref="O2:Z2"/>
    <mergeCell ref="O3:Z3"/>
    <mergeCell ref="O4:O6"/>
    <mergeCell ref="P4:Y4"/>
    <mergeCell ref="Z4:Z6"/>
    <mergeCell ref="AO18:AT18"/>
    <mergeCell ref="AV18:BA18"/>
    <mergeCell ref="AB2:AM2"/>
    <mergeCell ref="AB3:AM3"/>
    <mergeCell ref="AB4:AB6"/>
    <mergeCell ref="AC4:AL4"/>
    <mergeCell ref="AM4:AM6"/>
    <mergeCell ref="AB17:AG17"/>
    <mergeCell ref="AH17:AM17"/>
    <mergeCell ref="AO2:BA2"/>
    <mergeCell ref="AO3:BA3"/>
    <mergeCell ref="AO4:AO6"/>
    <mergeCell ref="AP4:AZ4"/>
    <mergeCell ref="BA4:BA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51A09-A4F1-4F3A-9F23-F761ADABAF7E}">
  <dimension ref="A1:AM14"/>
  <sheetViews>
    <sheetView showGridLines="0" rightToLeft="1" topLeftCell="U1" zoomScale="110" zoomScaleNormal="110" workbookViewId="0">
      <selection activeCell="AM17" sqref="AM17"/>
    </sheetView>
  </sheetViews>
  <sheetFormatPr defaultColWidth="8.7265625" defaultRowHeight="24" customHeight="1"/>
  <cols>
    <col min="1" max="1" width="15.54296875" style="60" customWidth="1"/>
    <col min="2" max="2" width="15.6328125" style="60" customWidth="1"/>
    <col min="3" max="9" width="9.1796875" style="60" customWidth="1"/>
    <col min="10" max="10" width="15.6328125" style="60" customWidth="1"/>
    <col min="11" max="11" width="8.7265625" style="60"/>
    <col min="12" max="12" width="15.6328125" style="60" customWidth="1"/>
    <col min="13" max="19" width="8.7265625" style="60"/>
    <col min="20" max="20" width="15.6328125" style="60" customWidth="1"/>
    <col min="21" max="21" width="8.7265625" style="60"/>
    <col min="22" max="22" width="15.6328125" style="60" customWidth="1"/>
    <col min="23" max="28" width="8.7265625" style="60"/>
    <col min="29" max="29" width="15.6328125" style="60" customWidth="1"/>
    <col min="30" max="30" width="8.7265625" style="60"/>
    <col min="31" max="31" width="15.6328125" style="60" customWidth="1"/>
    <col min="32" max="38" width="8.7265625" style="60"/>
    <col min="39" max="39" width="15.6328125" style="60" customWidth="1"/>
    <col min="40" max="16384" width="8.7265625" style="60"/>
  </cols>
  <sheetData>
    <row r="1" spans="1:39" ht="50.15" customHeight="1"/>
    <row r="2" spans="1:39" ht="25" customHeight="1">
      <c r="B2" s="511" t="s">
        <v>576</v>
      </c>
      <c r="C2" s="511"/>
      <c r="D2" s="511"/>
      <c r="E2" s="511"/>
      <c r="F2" s="511"/>
      <c r="G2" s="511"/>
      <c r="H2" s="511"/>
      <c r="I2" s="511"/>
      <c r="J2" s="511"/>
      <c r="L2" s="511" t="s">
        <v>577</v>
      </c>
      <c r="M2" s="511"/>
      <c r="N2" s="511"/>
      <c r="O2" s="511"/>
      <c r="P2" s="511"/>
      <c r="Q2" s="511"/>
      <c r="R2" s="511"/>
      <c r="S2" s="511"/>
      <c r="T2" s="511"/>
      <c r="V2" s="511" t="s">
        <v>578</v>
      </c>
      <c r="W2" s="511"/>
      <c r="X2" s="511"/>
      <c r="Y2" s="511"/>
      <c r="Z2" s="511"/>
      <c r="AA2" s="511"/>
      <c r="AB2" s="511"/>
      <c r="AC2" s="511"/>
      <c r="AE2" s="511" t="s">
        <v>579</v>
      </c>
      <c r="AF2" s="511"/>
      <c r="AG2" s="511"/>
      <c r="AH2" s="511"/>
      <c r="AI2" s="511"/>
      <c r="AJ2" s="511"/>
      <c r="AK2" s="511"/>
      <c r="AL2" s="511"/>
      <c r="AM2" s="511"/>
    </row>
    <row r="3" spans="1:39" ht="25" customHeight="1">
      <c r="B3" s="499" t="s">
        <v>580</v>
      </c>
      <c r="C3" s="499"/>
      <c r="D3" s="499"/>
      <c r="E3" s="499"/>
      <c r="F3" s="499"/>
      <c r="G3" s="499"/>
      <c r="H3" s="499"/>
      <c r="I3" s="499"/>
      <c r="J3" s="499"/>
      <c r="L3" s="499" t="s">
        <v>581</v>
      </c>
      <c r="M3" s="499"/>
      <c r="N3" s="499"/>
      <c r="O3" s="499"/>
      <c r="P3" s="499"/>
      <c r="Q3" s="499"/>
      <c r="R3" s="499"/>
      <c r="S3" s="499"/>
      <c r="T3" s="499"/>
      <c r="V3" s="499" t="s">
        <v>582</v>
      </c>
      <c r="W3" s="499"/>
      <c r="X3" s="499"/>
      <c r="Y3" s="499"/>
      <c r="Z3" s="499"/>
      <c r="AA3" s="499"/>
      <c r="AB3" s="499"/>
      <c r="AC3" s="499"/>
      <c r="AE3" s="499" t="s">
        <v>583</v>
      </c>
      <c r="AF3" s="499"/>
      <c r="AG3" s="499"/>
      <c r="AH3" s="499"/>
      <c r="AI3" s="499"/>
      <c r="AJ3" s="499"/>
      <c r="AK3" s="499"/>
      <c r="AL3" s="499"/>
      <c r="AM3" s="499"/>
    </row>
    <row r="4" spans="1:39" ht="25" customHeight="1">
      <c r="B4" s="548" t="s">
        <v>584</v>
      </c>
      <c r="C4" s="549" t="s">
        <v>585</v>
      </c>
      <c r="D4" s="550"/>
      <c r="E4" s="550"/>
      <c r="F4" s="550"/>
      <c r="G4" s="550"/>
      <c r="H4" s="550"/>
      <c r="I4" s="551"/>
      <c r="J4" s="547" t="s">
        <v>586</v>
      </c>
      <c r="L4" s="548" t="s">
        <v>584</v>
      </c>
      <c r="M4" s="549" t="s">
        <v>585</v>
      </c>
      <c r="N4" s="550"/>
      <c r="O4" s="550"/>
      <c r="P4" s="550"/>
      <c r="Q4" s="550"/>
      <c r="R4" s="550"/>
      <c r="S4" s="551"/>
      <c r="T4" s="547" t="s">
        <v>586</v>
      </c>
      <c r="V4" s="548" t="s">
        <v>584</v>
      </c>
      <c r="W4" s="549" t="s">
        <v>585</v>
      </c>
      <c r="X4" s="550"/>
      <c r="Y4" s="550"/>
      <c r="Z4" s="550"/>
      <c r="AA4" s="550"/>
      <c r="AB4" s="551"/>
      <c r="AC4" s="547" t="s">
        <v>586</v>
      </c>
      <c r="AE4" s="548" t="s">
        <v>584</v>
      </c>
      <c r="AF4" s="549" t="s">
        <v>587</v>
      </c>
      <c r="AG4" s="550"/>
      <c r="AH4" s="550"/>
      <c r="AI4" s="550"/>
      <c r="AJ4" s="550"/>
      <c r="AK4" s="550"/>
      <c r="AL4" s="551"/>
      <c r="AM4" s="547" t="s">
        <v>588</v>
      </c>
    </row>
    <row r="5" spans="1:39" ht="25" customHeight="1">
      <c r="B5" s="548"/>
      <c r="C5" s="45" t="s">
        <v>589</v>
      </c>
      <c r="D5" s="45" t="s">
        <v>590</v>
      </c>
      <c r="E5" s="45" t="s">
        <v>591</v>
      </c>
      <c r="F5" s="45" t="s">
        <v>592</v>
      </c>
      <c r="G5" s="45" t="s">
        <v>1083</v>
      </c>
      <c r="H5" s="45" t="s">
        <v>320</v>
      </c>
      <c r="I5" s="45" t="s">
        <v>389</v>
      </c>
      <c r="J5" s="542"/>
      <c r="L5" s="548"/>
      <c r="M5" s="45" t="s">
        <v>589</v>
      </c>
      <c r="N5" s="45" t="s">
        <v>590</v>
      </c>
      <c r="O5" s="45" t="s">
        <v>591</v>
      </c>
      <c r="P5" s="45" t="s">
        <v>592</v>
      </c>
      <c r="Q5" s="45" t="s">
        <v>1083</v>
      </c>
      <c r="R5" s="45" t="s">
        <v>320</v>
      </c>
      <c r="S5" s="45" t="s">
        <v>389</v>
      </c>
      <c r="T5" s="542"/>
      <c r="V5" s="548"/>
      <c r="W5" s="45" t="s">
        <v>589</v>
      </c>
      <c r="X5" s="45" t="s">
        <v>590</v>
      </c>
      <c r="Y5" s="45" t="s">
        <v>591</v>
      </c>
      <c r="Z5" s="45" t="s">
        <v>592</v>
      </c>
      <c r="AA5" s="45" t="s">
        <v>320</v>
      </c>
      <c r="AB5" s="45" t="s">
        <v>389</v>
      </c>
      <c r="AC5" s="542"/>
      <c r="AE5" s="548"/>
      <c r="AF5" s="45" t="s">
        <v>589</v>
      </c>
      <c r="AG5" s="45" t="s">
        <v>590</v>
      </c>
      <c r="AH5" s="45" t="s">
        <v>591</v>
      </c>
      <c r="AI5" s="45" t="s">
        <v>592</v>
      </c>
      <c r="AJ5" s="45" t="s">
        <v>1083</v>
      </c>
      <c r="AK5" s="45" t="s">
        <v>320</v>
      </c>
      <c r="AL5" s="45" t="s">
        <v>389</v>
      </c>
      <c r="AM5" s="542"/>
    </row>
    <row r="6" spans="1:39" ht="29" customHeight="1">
      <c r="B6" s="548"/>
      <c r="C6" s="112" t="s">
        <v>593</v>
      </c>
      <c r="D6" s="112" t="s">
        <v>594</v>
      </c>
      <c r="E6" s="112" t="s">
        <v>595</v>
      </c>
      <c r="F6" s="112" t="s">
        <v>596</v>
      </c>
      <c r="G6" s="112" t="s">
        <v>597</v>
      </c>
      <c r="H6" s="112" t="s">
        <v>322</v>
      </c>
      <c r="I6" s="112" t="s">
        <v>391</v>
      </c>
      <c r="J6" s="542"/>
      <c r="L6" s="548"/>
      <c r="M6" s="37" t="s">
        <v>593</v>
      </c>
      <c r="N6" s="37" t="s">
        <v>594</v>
      </c>
      <c r="O6" s="37" t="s">
        <v>595</v>
      </c>
      <c r="P6" s="37" t="s">
        <v>596</v>
      </c>
      <c r="Q6" s="37" t="s">
        <v>597</v>
      </c>
      <c r="R6" s="37" t="s">
        <v>322</v>
      </c>
      <c r="S6" s="37" t="s">
        <v>391</v>
      </c>
      <c r="T6" s="542"/>
      <c r="V6" s="548"/>
      <c r="W6" s="37" t="s">
        <v>593</v>
      </c>
      <c r="X6" s="37" t="s">
        <v>594</v>
      </c>
      <c r="Y6" s="37" t="s">
        <v>595</v>
      </c>
      <c r="Z6" s="37" t="s">
        <v>596</v>
      </c>
      <c r="AA6" s="37" t="s">
        <v>322</v>
      </c>
      <c r="AB6" s="37" t="s">
        <v>391</v>
      </c>
      <c r="AC6" s="542"/>
      <c r="AE6" s="548"/>
      <c r="AF6" s="37" t="s">
        <v>593</v>
      </c>
      <c r="AG6" s="37" t="s">
        <v>594</v>
      </c>
      <c r="AH6" s="37" t="s">
        <v>595</v>
      </c>
      <c r="AI6" s="37" t="s">
        <v>596</v>
      </c>
      <c r="AJ6" s="37" t="s">
        <v>598</v>
      </c>
      <c r="AK6" s="37" t="s">
        <v>322</v>
      </c>
      <c r="AL6" s="37" t="s">
        <v>391</v>
      </c>
      <c r="AM6" s="542"/>
    </row>
    <row r="7" spans="1:39" ht="25" customHeight="1">
      <c r="A7" s="231"/>
      <c r="B7" s="179" t="s">
        <v>599</v>
      </c>
      <c r="C7" s="183">
        <v>13052</v>
      </c>
      <c r="D7" s="183">
        <v>1033</v>
      </c>
      <c r="E7" s="183">
        <v>1042</v>
      </c>
      <c r="F7" s="183">
        <v>42</v>
      </c>
      <c r="G7" s="183">
        <v>2</v>
      </c>
      <c r="H7" s="181">
        <v>15171</v>
      </c>
      <c r="I7" s="195">
        <v>0.83632855567805953</v>
      </c>
      <c r="J7" s="232" t="s">
        <v>593</v>
      </c>
      <c r="L7" s="179" t="s">
        <v>599</v>
      </c>
      <c r="M7" s="183">
        <v>12314</v>
      </c>
      <c r="N7" s="183">
        <v>1117</v>
      </c>
      <c r="O7" s="183">
        <v>999</v>
      </c>
      <c r="P7" s="183">
        <v>46</v>
      </c>
      <c r="Q7" s="183">
        <v>0</v>
      </c>
      <c r="R7" s="181">
        <v>14476</v>
      </c>
      <c r="S7" s="195">
        <v>0.83329495740271697</v>
      </c>
      <c r="T7" s="232" t="s">
        <v>593</v>
      </c>
      <c r="V7" s="82" t="s">
        <v>589</v>
      </c>
      <c r="W7" s="102">
        <v>11098</v>
      </c>
      <c r="X7" s="102">
        <v>1003</v>
      </c>
      <c r="Y7" s="102">
        <v>963</v>
      </c>
      <c r="Z7" s="102">
        <v>62</v>
      </c>
      <c r="AA7" s="103">
        <v>13126</v>
      </c>
      <c r="AB7" s="195">
        <v>0.82928986606014654</v>
      </c>
      <c r="AC7" s="115" t="s">
        <v>593</v>
      </c>
      <c r="AE7" s="82" t="s">
        <v>589</v>
      </c>
      <c r="AF7" s="102">
        <v>11732</v>
      </c>
      <c r="AG7" s="102">
        <v>1036</v>
      </c>
      <c r="AH7" s="102">
        <v>1124</v>
      </c>
      <c r="AI7" s="102">
        <v>55</v>
      </c>
      <c r="AJ7" s="102">
        <v>1</v>
      </c>
      <c r="AK7" s="103">
        <v>13948</v>
      </c>
      <c r="AL7" s="195">
        <v>0.75886833514689878</v>
      </c>
      <c r="AM7" s="115" t="s">
        <v>593</v>
      </c>
    </row>
    <row r="8" spans="1:39" ht="25" customHeight="1">
      <c r="B8" s="179" t="s">
        <v>600</v>
      </c>
      <c r="C8" s="183">
        <v>787</v>
      </c>
      <c r="D8" s="183">
        <v>510</v>
      </c>
      <c r="E8" s="183">
        <v>440</v>
      </c>
      <c r="F8" s="183">
        <v>25</v>
      </c>
      <c r="G8" s="183">
        <v>0</v>
      </c>
      <c r="H8" s="181">
        <v>1762</v>
      </c>
      <c r="I8" s="195">
        <v>9.7133406835722164E-2</v>
      </c>
      <c r="J8" s="232" t="s">
        <v>595</v>
      </c>
      <c r="L8" s="179" t="s">
        <v>600</v>
      </c>
      <c r="M8" s="183">
        <v>1190</v>
      </c>
      <c r="N8" s="183">
        <v>794</v>
      </c>
      <c r="O8" s="183">
        <v>749</v>
      </c>
      <c r="P8" s="183">
        <v>46</v>
      </c>
      <c r="Q8" s="183">
        <v>0</v>
      </c>
      <c r="R8" s="181">
        <v>2779</v>
      </c>
      <c r="S8" s="195">
        <v>0.15997006677411926</v>
      </c>
      <c r="T8" s="232" t="s">
        <v>595</v>
      </c>
      <c r="V8" s="82" t="s">
        <v>591</v>
      </c>
      <c r="W8" s="102">
        <v>1073</v>
      </c>
      <c r="X8" s="102">
        <v>775</v>
      </c>
      <c r="Y8" s="102">
        <v>675</v>
      </c>
      <c r="Z8" s="102">
        <v>36</v>
      </c>
      <c r="AA8" s="103">
        <v>2559</v>
      </c>
      <c r="AB8" s="195">
        <v>0.16167551175132677</v>
      </c>
      <c r="AC8" s="115" t="s">
        <v>595</v>
      </c>
      <c r="AE8" s="82" t="s">
        <v>591</v>
      </c>
      <c r="AF8" s="102">
        <v>841</v>
      </c>
      <c r="AG8" s="102">
        <v>729</v>
      </c>
      <c r="AH8" s="102">
        <v>692</v>
      </c>
      <c r="AI8" s="102">
        <v>43</v>
      </c>
      <c r="AJ8" s="102">
        <v>0</v>
      </c>
      <c r="AK8" s="103">
        <v>2305</v>
      </c>
      <c r="AL8" s="195">
        <v>0.12540805223068552</v>
      </c>
      <c r="AM8" s="115" t="s">
        <v>595</v>
      </c>
    </row>
    <row r="9" spans="1:39" ht="25" customHeight="1">
      <c r="B9" s="179" t="s">
        <v>601</v>
      </c>
      <c r="C9" s="183">
        <v>634</v>
      </c>
      <c r="D9" s="183">
        <v>272</v>
      </c>
      <c r="E9" s="183">
        <v>284</v>
      </c>
      <c r="F9" s="183">
        <v>14</v>
      </c>
      <c r="G9" s="183">
        <v>0</v>
      </c>
      <c r="H9" s="181">
        <v>1204</v>
      </c>
      <c r="I9" s="195">
        <v>6.637265711135612E-2</v>
      </c>
      <c r="J9" s="232" t="s">
        <v>596</v>
      </c>
      <c r="L9" s="179" t="s">
        <v>601</v>
      </c>
      <c r="M9" s="183">
        <v>37</v>
      </c>
      <c r="N9" s="183">
        <v>48</v>
      </c>
      <c r="O9" s="183">
        <v>19</v>
      </c>
      <c r="P9" s="183">
        <v>7</v>
      </c>
      <c r="Q9" s="183">
        <v>0</v>
      </c>
      <c r="R9" s="181">
        <v>111</v>
      </c>
      <c r="S9" s="195">
        <v>6.3895924476168545E-3</v>
      </c>
      <c r="T9" s="232" t="s">
        <v>596</v>
      </c>
      <c r="V9" s="82" t="s">
        <v>592</v>
      </c>
      <c r="W9" s="102">
        <v>58</v>
      </c>
      <c r="X9" s="102">
        <v>62</v>
      </c>
      <c r="Y9" s="102">
        <v>20</v>
      </c>
      <c r="Z9" s="102">
        <v>3</v>
      </c>
      <c r="AA9" s="103">
        <v>143</v>
      </c>
      <c r="AB9" s="195">
        <v>9.0346221885266621E-3</v>
      </c>
      <c r="AC9" s="115" t="s">
        <v>596</v>
      </c>
      <c r="AE9" s="82" t="s">
        <v>592</v>
      </c>
      <c r="AF9" s="102">
        <v>97</v>
      </c>
      <c r="AG9" s="102">
        <v>91</v>
      </c>
      <c r="AH9" s="102">
        <v>76</v>
      </c>
      <c r="AI9" s="102">
        <v>13</v>
      </c>
      <c r="AJ9" s="102">
        <v>0</v>
      </c>
      <c r="AK9" s="103">
        <v>277</v>
      </c>
      <c r="AL9" s="195">
        <v>1.5070729053318825E-2</v>
      </c>
      <c r="AM9" s="115" t="s">
        <v>596</v>
      </c>
    </row>
    <row r="10" spans="1:39" ht="25" customHeight="1">
      <c r="B10" s="179" t="s">
        <v>1083</v>
      </c>
      <c r="C10" s="183">
        <v>3</v>
      </c>
      <c r="D10" s="183">
        <v>0</v>
      </c>
      <c r="E10" s="183">
        <v>0</v>
      </c>
      <c r="F10" s="183">
        <v>0</v>
      </c>
      <c r="G10" s="183">
        <v>0</v>
      </c>
      <c r="H10" s="181">
        <v>3</v>
      </c>
      <c r="I10" s="195">
        <v>1.6538037486218301E-4</v>
      </c>
      <c r="J10" s="232" t="s">
        <v>602</v>
      </c>
      <c r="L10" s="179" t="s">
        <v>1083</v>
      </c>
      <c r="M10" s="183">
        <v>0</v>
      </c>
      <c r="N10" s="183">
        <v>1</v>
      </c>
      <c r="O10" s="183">
        <v>1</v>
      </c>
      <c r="P10" s="183">
        <v>0</v>
      </c>
      <c r="Q10" s="183">
        <v>4</v>
      </c>
      <c r="R10" s="181">
        <v>6</v>
      </c>
      <c r="S10" s="195">
        <v>3.4538337554685701E-4</v>
      </c>
      <c r="T10" s="232" t="s">
        <v>602</v>
      </c>
      <c r="V10" s="259" t="s">
        <v>320</v>
      </c>
      <c r="W10" s="260">
        <v>12229</v>
      </c>
      <c r="X10" s="260">
        <v>1840</v>
      </c>
      <c r="Y10" s="260">
        <v>1658</v>
      </c>
      <c r="Z10" s="260">
        <v>101</v>
      </c>
      <c r="AA10" s="260">
        <v>15828</v>
      </c>
      <c r="AB10" s="198">
        <v>1</v>
      </c>
      <c r="AC10" s="261" t="s">
        <v>456</v>
      </c>
      <c r="AE10" s="82" t="s">
        <v>1083</v>
      </c>
      <c r="AF10" s="102">
        <v>1295</v>
      </c>
      <c r="AG10" s="102">
        <v>264</v>
      </c>
      <c r="AH10" s="102">
        <v>247</v>
      </c>
      <c r="AI10" s="102">
        <v>15</v>
      </c>
      <c r="AJ10" s="102">
        <v>29</v>
      </c>
      <c r="AK10" s="103">
        <v>1850</v>
      </c>
      <c r="AL10" s="195">
        <v>0.10065288356909684</v>
      </c>
      <c r="AM10" s="115" t="s">
        <v>598</v>
      </c>
    </row>
    <row r="11" spans="1:39" ht="25" customHeight="1" thickBot="1">
      <c r="B11" s="196" t="s">
        <v>320</v>
      </c>
      <c r="C11" s="197">
        <v>14476</v>
      </c>
      <c r="D11" s="197">
        <v>1815</v>
      </c>
      <c r="E11" s="197">
        <v>1766</v>
      </c>
      <c r="F11" s="197">
        <v>81</v>
      </c>
      <c r="G11" s="197">
        <v>2</v>
      </c>
      <c r="H11" s="197">
        <v>18140</v>
      </c>
      <c r="I11" s="198">
        <v>1</v>
      </c>
      <c r="J11" s="199" t="s">
        <v>456</v>
      </c>
      <c r="L11" s="196" t="s">
        <v>320</v>
      </c>
      <c r="M11" s="197">
        <v>13541</v>
      </c>
      <c r="N11" s="197">
        <v>1960</v>
      </c>
      <c r="O11" s="197">
        <v>1768</v>
      </c>
      <c r="P11" s="197">
        <v>99</v>
      </c>
      <c r="Q11" s="197">
        <v>4</v>
      </c>
      <c r="R11" s="197">
        <v>17372</v>
      </c>
      <c r="S11" s="198">
        <v>1</v>
      </c>
      <c r="T11" s="199" t="s">
        <v>456</v>
      </c>
      <c r="V11" s="177" t="s">
        <v>473</v>
      </c>
      <c r="W11" s="200">
        <v>0.77261814505938842</v>
      </c>
      <c r="X11" s="200">
        <v>0.11624968410411929</v>
      </c>
      <c r="Y11" s="200">
        <v>0.10475107404599444</v>
      </c>
      <c r="Z11" s="200">
        <v>6.3810967904978522E-3</v>
      </c>
      <c r="AA11" s="200">
        <v>1</v>
      </c>
      <c r="AB11" s="201"/>
      <c r="AC11" s="178" t="s">
        <v>474</v>
      </c>
      <c r="AE11" s="259" t="s">
        <v>320</v>
      </c>
      <c r="AF11" s="260">
        <v>13965</v>
      </c>
      <c r="AG11" s="260">
        <v>2120</v>
      </c>
      <c r="AH11" s="260">
        <v>2139</v>
      </c>
      <c r="AI11" s="260">
        <v>126</v>
      </c>
      <c r="AJ11" s="260">
        <v>30</v>
      </c>
      <c r="AK11" s="260">
        <v>18380</v>
      </c>
      <c r="AL11" s="198">
        <v>1</v>
      </c>
      <c r="AM11" s="261" t="s">
        <v>456</v>
      </c>
    </row>
    <row r="12" spans="1:39" ht="25" customHeight="1" thickBot="1">
      <c r="B12" s="177" t="s">
        <v>471</v>
      </c>
      <c r="C12" s="200">
        <v>0.79801543550165377</v>
      </c>
      <c r="D12" s="200">
        <v>0.10005512679162072</v>
      </c>
      <c r="E12" s="200">
        <v>9.7353914002205069E-2</v>
      </c>
      <c r="F12" s="200">
        <v>4.4652701212789412E-3</v>
      </c>
      <c r="G12" s="200">
        <v>1.1025358324145535E-4</v>
      </c>
      <c r="H12" s="200">
        <v>1</v>
      </c>
      <c r="I12" s="201"/>
      <c r="J12" s="178" t="s">
        <v>472</v>
      </c>
      <c r="L12" s="177" t="s">
        <v>471</v>
      </c>
      <c r="M12" s="200">
        <v>0.77947271471333179</v>
      </c>
      <c r="N12" s="200">
        <v>0.11282523601197329</v>
      </c>
      <c r="O12" s="200">
        <v>0.10177296799447387</v>
      </c>
      <c r="P12" s="200">
        <v>5.6988256965231406E-3</v>
      </c>
      <c r="Q12" s="200">
        <v>2.3025558369790466E-4</v>
      </c>
      <c r="R12" s="200">
        <v>1</v>
      </c>
      <c r="S12" s="201"/>
      <c r="T12" s="178" t="s">
        <v>472</v>
      </c>
      <c r="V12" s="497" t="s">
        <v>448</v>
      </c>
      <c r="W12" s="497"/>
      <c r="X12" s="497"/>
      <c r="Y12" s="497"/>
      <c r="Z12" s="497"/>
      <c r="AA12" s="488" t="s">
        <v>378</v>
      </c>
      <c r="AB12" s="488"/>
      <c r="AC12" s="488"/>
      <c r="AE12" s="177" t="s">
        <v>473</v>
      </c>
      <c r="AF12" s="200">
        <v>0.75979325353645266</v>
      </c>
      <c r="AG12" s="200">
        <v>0.11534276387377584</v>
      </c>
      <c r="AH12" s="200">
        <v>0.11637649619151251</v>
      </c>
      <c r="AI12" s="200">
        <v>6.8552774755168662E-3</v>
      </c>
      <c r="AJ12" s="200">
        <v>1.632208922742111E-3</v>
      </c>
      <c r="AK12" s="200">
        <v>1</v>
      </c>
      <c r="AL12" s="201"/>
      <c r="AM12" s="178" t="s">
        <v>474</v>
      </c>
    </row>
    <row r="13" spans="1:39" ht="46.5" customHeight="1">
      <c r="B13" s="497" t="s">
        <v>448</v>
      </c>
      <c r="C13" s="497"/>
      <c r="D13" s="497"/>
      <c r="E13" s="497"/>
      <c r="F13" s="497"/>
      <c r="G13" s="510" t="s">
        <v>377</v>
      </c>
      <c r="H13" s="510"/>
      <c r="I13" s="510"/>
      <c r="J13" s="510"/>
      <c r="L13" s="497" t="s">
        <v>448</v>
      </c>
      <c r="M13" s="497"/>
      <c r="N13" s="497"/>
      <c r="O13" s="497"/>
      <c r="P13" s="497"/>
      <c r="Q13" s="510" t="s">
        <v>377</v>
      </c>
      <c r="R13" s="510"/>
      <c r="S13" s="510"/>
      <c r="T13" s="510"/>
      <c r="AE13" s="497" t="s">
        <v>418</v>
      </c>
      <c r="AF13" s="497"/>
      <c r="AG13" s="497"/>
      <c r="AH13" s="497"/>
      <c r="AI13" s="497"/>
      <c r="AJ13" s="488" t="s">
        <v>379</v>
      </c>
      <c r="AK13" s="488"/>
      <c r="AL13" s="488"/>
      <c r="AM13" s="488"/>
    </row>
    <row r="14" spans="1:39" ht="14">
      <c r="H14" s="159"/>
    </row>
  </sheetData>
  <mergeCells count="28">
    <mergeCell ref="L13:P13"/>
    <mergeCell ref="Q13:T13"/>
    <mergeCell ref="B2:J2"/>
    <mergeCell ref="B3:J3"/>
    <mergeCell ref="B4:B6"/>
    <mergeCell ref="C4:I4"/>
    <mergeCell ref="J4:J6"/>
    <mergeCell ref="B13:F13"/>
    <mergeCell ref="G13:J13"/>
    <mergeCell ref="L2:T2"/>
    <mergeCell ref="L3:T3"/>
    <mergeCell ref="L4:L6"/>
    <mergeCell ref="M4:S4"/>
    <mergeCell ref="T4:T6"/>
    <mergeCell ref="AE13:AI13"/>
    <mergeCell ref="AJ13:AM13"/>
    <mergeCell ref="V2:AC2"/>
    <mergeCell ref="V3:AC3"/>
    <mergeCell ref="V4:V6"/>
    <mergeCell ref="W4:AB4"/>
    <mergeCell ref="AC4:AC6"/>
    <mergeCell ref="V12:Z12"/>
    <mergeCell ref="AA12:AC12"/>
    <mergeCell ref="AE2:AM2"/>
    <mergeCell ref="AE3:AM3"/>
    <mergeCell ref="AE4:AE6"/>
    <mergeCell ref="AF4:AL4"/>
    <mergeCell ref="AM4:AM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4153-3E4B-4C54-B6FD-62ABC221D14B}">
  <dimension ref="A1:AL14"/>
  <sheetViews>
    <sheetView showGridLines="0" rightToLeft="1" topLeftCell="L1" zoomScaleNormal="100" workbookViewId="0">
      <selection activeCell="P5" sqref="P5"/>
    </sheetView>
  </sheetViews>
  <sheetFormatPr defaultColWidth="8.7265625" defaultRowHeight="24" customHeight="1"/>
  <cols>
    <col min="1" max="1" width="15.54296875" style="60" customWidth="1"/>
    <col min="2" max="2" width="13.26953125" style="60" customWidth="1"/>
    <col min="3" max="8" width="12" style="60" customWidth="1"/>
    <col min="9" max="9" width="13.26953125" style="60" customWidth="1"/>
    <col min="10" max="16384" width="8.7265625" style="60"/>
  </cols>
  <sheetData>
    <row r="1" spans="1:38" ht="50.15" customHeight="1"/>
    <row r="2" spans="1:38" ht="25" customHeight="1">
      <c r="B2" s="511" t="s">
        <v>603</v>
      </c>
      <c r="C2" s="511"/>
      <c r="D2" s="511"/>
      <c r="E2" s="511"/>
      <c r="F2" s="511"/>
      <c r="G2" s="511"/>
      <c r="H2" s="511"/>
      <c r="I2" s="511"/>
      <c r="K2" s="511" t="s">
        <v>604</v>
      </c>
      <c r="L2" s="511"/>
      <c r="M2" s="511"/>
      <c r="N2" s="511"/>
      <c r="O2" s="511"/>
      <c r="P2" s="511"/>
      <c r="Q2" s="511"/>
      <c r="R2" s="511"/>
      <c r="S2" s="511"/>
      <c r="U2" s="511" t="s">
        <v>605</v>
      </c>
      <c r="V2" s="511"/>
      <c r="W2" s="511"/>
      <c r="X2" s="511"/>
      <c r="Y2" s="511"/>
      <c r="Z2" s="511"/>
      <c r="AA2" s="511"/>
      <c r="AB2" s="511"/>
      <c r="AD2" s="511" t="s">
        <v>606</v>
      </c>
      <c r="AE2" s="511"/>
      <c r="AF2" s="511"/>
      <c r="AG2" s="511"/>
      <c r="AH2" s="511"/>
      <c r="AI2" s="511"/>
      <c r="AJ2" s="511"/>
      <c r="AK2" s="511"/>
      <c r="AL2" s="511"/>
    </row>
    <row r="3" spans="1:38" ht="40" customHeight="1">
      <c r="B3" s="532" t="s">
        <v>607</v>
      </c>
      <c r="C3" s="532"/>
      <c r="D3" s="532"/>
      <c r="E3" s="532"/>
      <c r="F3" s="532"/>
      <c r="G3" s="532"/>
      <c r="H3" s="532"/>
      <c r="I3" s="532"/>
      <c r="K3" s="532" t="s">
        <v>608</v>
      </c>
      <c r="L3" s="532"/>
      <c r="M3" s="532"/>
      <c r="N3" s="532"/>
      <c r="O3" s="532"/>
      <c r="P3" s="532"/>
      <c r="Q3" s="532"/>
      <c r="R3" s="532"/>
      <c r="S3" s="532"/>
      <c r="U3" s="532" t="s">
        <v>609</v>
      </c>
      <c r="V3" s="532"/>
      <c r="W3" s="532"/>
      <c r="X3" s="532"/>
      <c r="Y3" s="532"/>
      <c r="Z3" s="532"/>
      <c r="AA3" s="532"/>
      <c r="AB3" s="532"/>
      <c r="AD3" s="532" t="s">
        <v>610</v>
      </c>
      <c r="AE3" s="532"/>
      <c r="AF3" s="532"/>
      <c r="AG3" s="532"/>
      <c r="AH3" s="532"/>
      <c r="AI3" s="532"/>
      <c r="AJ3" s="532"/>
      <c r="AK3" s="532"/>
      <c r="AL3" s="532"/>
    </row>
    <row r="4" spans="1:38" ht="25" customHeight="1">
      <c r="B4" s="548" t="s">
        <v>584</v>
      </c>
      <c r="C4" s="549" t="s">
        <v>585</v>
      </c>
      <c r="D4" s="550"/>
      <c r="E4" s="550"/>
      <c r="F4" s="550"/>
      <c r="G4" s="550"/>
      <c r="H4" s="551"/>
      <c r="I4" s="547" t="s">
        <v>586</v>
      </c>
      <c r="K4" s="548" t="s">
        <v>584</v>
      </c>
      <c r="L4" s="549" t="s">
        <v>585</v>
      </c>
      <c r="M4" s="550"/>
      <c r="N4" s="550"/>
      <c r="O4" s="550"/>
      <c r="P4" s="550"/>
      <c r="Q4" s="550"/>
      <c r="R4" s="551"/>
      <c r="S4" s="547" t="s">
        <v>586</v>
      </c>
      <c r="U4" s="548" t="s">
        <v>584</v>
      </c>
      <c r="V4" s="549" t="s">
        <v>585</v>
      </c>
      <c r="W4" s="550"/>
      <c r="X4" s="550"/>
      <c r="Y4" s="550"/>
      <c r="Z4" s="550"/>
      <c r="AA4" s="551"/>
      <c r="AB4" s="547" t="s">
        <v>586</v>
      </c>
      <c r="AD4" s="548" t="s">
        <v>584</v>
      </c>
      <c r="AE4" s="549" t="s">
        <v>587</v>
      </c>
      <c r="AF4" s="550"/>
      <c r="AG4" s="550"/>
      <c r="AH4" s="550"/>
      <c r="AI4" s="550"/>
      <c r="AJ4" s="550"/>
      <c r="AK4" s="551"/>
      <c r="AL4" s="547" t="s">
        <v>588</v>
      </c>
    </row>
    <row r="5" spans="1:38" ht="25" customHeight="1">
      <c r="B5" s="548"/>
      <c r="C5" s="45" t="s">
        <v>589</v>
      </c>
      <c r="D5" s="45" t="s">
        <v>590</v>
      </c>
      <c r="E5" s="45" t="s">
        <v>591</v>
      </c>
      <c r="F5" s="45" t="s">
        <v>592</v>
      </c>
      <c r="G5" s="45" t="s">
        <v>320</v>
      </c>
      <c r="H5" s="45" t="s">
        <v>389</v>
      </c>
      <c r="I5" s="542"/>
      <c r="K5" s="548"/>
      <c r="L5" s="45" t="s">
        <v>589</v>
      </c>
      <c r="M5" s="45" t="s">
        <v>590</v>
      </c>
      <c r="N5" s="45" t="s">
        <v>591</v>
      </c>
      <c r="O5" s="45" t="s">
        <v>592</v>
      </c>
      <c r="P5" s="45" t="s">
        <v>1083</v>
      </c>
      <c r="Q5" s="45" t="s">
        <v>320</v>
      </c>
      <c r="R5" s="45" t="s">
        <v>389</v>
      </c>
      <c r="S5" s="542"/>
      <c r="U5" s="548"/>
      <c r="V5" s="45" t="s">
        <v>589</v>
      </c>
      <c r="W5" s="45" t="s">
        <v>590</v>
      </c>
      <c r="X5" s="45" t="s">
        <v>591</v>
      </c>
      <c r="Y5" s="45" t="s">
        <v>592</v>
      </c>
      <c r="Z5" s="45" t="s">
        <v>320</v>
      </c>
      <c r="AA5" s="45" t="s">
        <v>389</v>
      </c>
      <c r="AB5" s="542"/>
      <c r="AD5" s="548"/>
      <c r="AE5" s="45" t="s">
        <v>589</v>
      </c>
      <c r="AF5" s="45" t="s">
        <v>590</v>
      </c>
      <c r="AG5" s="45" t="s">
        <v>591</v>
      </c>
      <c r="AH5" s="45" t="s">
        <v>592</v>
      </c>
      <c r="AI5" s="45" t="s">
        <v>1083</v>
      </c>
      <c r="AJ5" s="45" t="s">
        <v>320</v>
      </c>
      <c r="AK5" s="45" t="s">
        <v>389</v>
      </c>
      <c r="AL5" s="542"/>
    </row>
    <row r="6" spans="1:38" ht="25" customHeight="1">
      <c r="B6" s="548"/>
      <c r="C6" s="112" t="s">
        <v>593</v>
      </c>
      <c r="D6" s="112" t="s">
        <v>594</v>
      </c>
      <c r="E6" s="112" t="s">
        <v>595</v>
      </c>
      <c r="F6" s="112" t="s">
        <v>596</v>
      </c>
      <c r="G6" s="112" t="s">
        <v>322</v>
      </c>
      <c r="H6" s="112" t="s">
        <v>391</v>
      </c>
      <c r="I6" s="542"/>
      <c r="K6" s="548"/>
      <c r="L6" s="37" t="s">
        <v>593</v>
      </c>
      <c r="M6" s="37" t="s">
        <v>594</v>
      </c>
      <c r="N6" s="37" t="s">
        <v>595</v>
      </c>
      <c r="O6" s="37" t="s">
        <v>596</v>
      </c>
      <c r="P6" s="37" t="s">
        <v>598</v>
      </c>
      <c r="Q6" s="37" t="s">
        <v>322</v>
      </c>
      <c r="R6" s="37" t="s">
        <v>391</v>
      </c>
      <c r="S6" s="542"/>
      <c r="U6" s="548"/>
      <c r="V6" s="37" t="s">
        <v>593</v>
      </c>
      <c r="W6" s="37" t="s">
        <v>594</v>
      </c>
      <c r="X6" s="37" t="s">
        <v>595</v>
      </c>
      <c r="Y6" s="37" t="s">
        <v>596</v>
      </c>
      <c r="Z6" s="37" t="s">
        <v>322</v>
      </c>
      <c r="AA6" s="37" t="s">
        <v>391</v>
      </c>
      <c r="AB6" s="542"/>
      <c r="AD6" s="548"/>
      <c r="AE6" s="37" t="s">
        <v>593</v>
      </c>
      <c r="AF6" s="37" t="s">
        <v>594</v>
      </c>
      <c r="AG6" s="37" t="s">
        <v>595</v>
      </c>
      <c r="AH6" s="37" t="s">
        <v>596</v>
      </c>
      <c r="AI6" s="37" t="s">
        <v>598</v>
      </c>
      <c r="AJ6" s="37" t="s">
        <v>322</v>
      </c>
      <c r="AK6" s="37" t="s">
        <v>391</v>
      </c>
      <c r="AL6" s="542"/>
    </row>
    <row r="7" spans="1:38" ht="25" customHeight="1">
      <c r="A7" s="231"/>
      <c r="B7" s="179" t="s">
        <v>611</v>
      </c>
      <c r="C7" s="183">
        <v>5655</v>
      </c>
      <c r="D7" s="183">
        <v>206</v>
      </c>
      <c r="E7" s="183">
        <v>390</v>
      </c>
      <c r="F7" s="183">
        <v>15</v>
      </c>
      <c r="G7" s="181">
        <v>6266</v>
      </c>
      <c r="H7" s="195">
        <v>0.86000548998078508</v>
      </c>
      <c r="I7" s="232" t="s">
        <v>593</v>
      </c>
      <c r="K7" s="179" t="s">
        <v>611</v>
      </c>
      <c r="L7" s="183">
        <v>5027</v>
      </c>
      <c r="M7" s="183">
        <v>173</v>
      </c>
      <c r="N7" s="183">
        <v>348</v>
      </c>
      <c r="O7" s="183">
        <v>12</v>
      </c>
      <c r="P7" s="183">
        <v>0</v>
      </c>
      <c r="Q7" s="181">
        <v>5560</v>
      </c>
      <c r="R7" s="195">
        <v>0.85564789165897204</v>
      </c>
      <c r="S7" s="232" t="s">
        <v>593</v>
      </c>
      <c r="U7" s="82" t="s">
        <v>589</v>
      </c>
      <c r="V7" s="102">
        <v>4347</v>
      </c>
      <c r="W7" s="102">
        <v>171</v>
      </c>
      <c r="X7" s="102">
        <v>334</v>
      </c>
      <c r="Y7" s="102">
        <v>21</v>
      </c>
      <c r="Z7" s="103">
        <v>4873</v>
      </c>
      <c r="AA7" s="195">
        <v>0.85386367618713865</v>
      </c>
      <c r="AB7" s="115" t="s">
        <v>593</v>
      </c>
      <c r="AD7" s="82" t="s">
        <v>589</v>
      </c>
      <c r="AE7" s="102">
        <v>5698</v>
      </c>
      <c r="AF7" s="102">
        <v>222</v>
      </c>
      <c r="AG7" s="102">
        <v>440</v>
      </c>
      <c r="AH7" s="102">
        <v>16</v>
      </c>
      <c r="AI7" s="102">
        <v>1</v>
      </c>
      <c r="AJ7" s="103">
        <v>6377</v>
      </c>
      <c r="AK7" s="195">
        <v>0.83315913247974915</v>
      </c>
      <c r="AL7" s="115" t="s">
        <v>593</v>
      </c>
    </row>
    <row r="8" spans="1:38" ht="25" customHeight="1">
      <c r="B8" s="179" t="s">
        <v>612</v>
      </c>
      <c r="C8" s="183">
        <v>374</v>
      </c>
      <c r="D8" s="183">
        <v>202</v>
      </c>
      <c r="E8" s="183">
        <v>222</v>
      </c>
      <c r="F8" s="183">
        <v>9</v>
      </c>
      <c r="G8" s="181">
        <v>807</v>
      </c>
      <c r="H8" s="195">
        <v>0.11076036233873181</v>
      </c>
      <c r="I8" s="232" t="s">
        <v>595</v>
      </c>
      <c r="K8" s="179" t="s">
        <v>612</v>
      </c>
      <c r="L8" s="183">
        <v>346</v>
      </c>
      <c r="M8" s="183">
        <v>247</v>
      </c>
      <c r="N8" s="183">
        <v>303</v>
      </c>
      <c r="O8" s="183">
        <v>10</v>
      </c>
      <c r="P8" s="183">
        <v>0</v>
      </c>
      <c r="Q8" s="181">
        <v>906</v>
      </c>
      <c r="R8" s="195">
        <v>0.1394275161588181</v>
      </c>
      <c r="S8" s="232" t="s">
        <v>595</v>
      </c>
      <c r="U8" s="82" t="s">
        <v>591</v>
      </c>
      <c r="V8" s="102">
        <v>304</v>
      </c>
      <c r="W8" s="102">
        <v>245</v>
      </c>
      <c r="X8" s="102">
        <v>236</v>
      </c>
      <c r="Y8" s="102">
        <v>9</v>
      </c>
      <c r="Z8" s="103">
        <v>794</v>
      </c>
      <c r="AA8" s="195">
        <v>0.13912738741895916</v>
      </c>
      <c r="AB8" s="115" t="s">
        <v>595</v>
      </c>
      <c r="AD8" s="82" t="s">
        <v>591</v>
      </c>
      <c r="AE8" s="102">
        <v>327</v>
      </c>
      <c r="AF8" s="102">
        <v>279</v>
      </c>
      <c r="AG8" s="102">
        <v>290</v>
      </c>
      <c r="AH8" s="102">
        <v>9</v>
      </c>
      <c r="AI8" s="102">
        <v>0</v>
      </c>
      <c r="AJ8" s="103">
        <v>905</v>
      </c>
      <c r="AK8" s="195">
        <v>0.11823882937026392</v>
      </c>
      <c r="AL8" s="115" t="s">
        <v>595</v>
      </c>
    </row>
    <row r="9" spans="1:38" ht="25" customHeight="1">
      <c r="B9" s="179" t="s">
        <v>613</v>
      </c>
      <c r="C9" s="183">
        <v>108</v>
      </c>
      <c r="D9" s="183">
        <v>39</v>
      </c>
      <c r="E9" s="183">
        <v>58</v>
      </c>
      <c r="F9" s="183">
        <v>6</v>
      </c>
      <c r="G9" s="181">
        <v>211</v>
      </c>
      <c r="H9" s="195">
        <v>2.8959648641229754E-2</v>
      </c>
      <c r="I9" s="232" t="s">
        <v>596</v>
      </c>
      <c r="K9" s="179" t="s">
        <v>613</v>
      </c>
      <c r="L9" s="183">
        <v>9</v>
      </c>
      <c r="M9" s="183">
        <v>14</v>
      </c>
      <c r="N9" s="183">
        <v>4</v>
      </c>
      <c r="O9" s="183">
        <v>2</v>
      </c>
      <c r="P9" s="183">
        <v>0</v>
      </c>
      <c r="Q9" s="181">
        <v>29</v>
      </c>
      <c r="R9" s="195">
        <v>4.4629116651277315E-3</v>
      </c>
      <c r="S9" s="232" t="s">
        <v>596</v>
      </c>
      <c r="U9" s="82" t="s">
        <v>592</v>
      </c>
      <c r="V9" s="102">
        <v>11</v>
      </c>
      <c r="W9" s="102">
        <v>21</v>
      </c>
      <c r="X9" s="102">
        <v>8</v>
      </c>
      <c r="Y9" s="102">
        <v>0</v>
      </c>
      <c r="Z9" s="103">
        <v>40</v>
      </c>
      <c r="AA9" s="195">
        <v>7.0089363939022254E-3</v>
      </c>
      <c r="AB9" s="115" t="s">
        <v>596</v>
      </c>
      <c r="AD9" s="82" t="s">
        <v>592</v>
      </c>
      <c r="AE9" s="102">
        <v>15</v>
      </c>
      <c r="AF9" s="102">
        <v>22</v>
      </c>
      <c r="AG9" s="102">
        <v>16</v>
      </c>
      <c r="AH9" s="102">
        <v>2</v>
      </c>
      <c r="AI9" s="102">
        <v>0</v>
      </c>
      <c r="AJ9" s="103">
        <v>55</v>
      </c>
      <c r="AK9" s="195">
        <v>7.1857852103475303E-3</v>
      </c>
      <c r="AL9" s="115" t="s">
        <v>596</v>
      </c>
    </row>
    <row r="10" spans="1:38" ht="25" customHeight="1">
      <c r="B10" s="179" t="s">
        <v>1083</v>
      </c>
      <c r="C10" s="183">
        <v>2</v>
      </c>
      <c r="D10" s="183">
        <v>0</v>
      </c>
      <c r="E10" s="183">
        <v>0</v>
      </c>
      <c r="F10" s="183">
        <v>0</v>
      </c>
      <c r="G10" s="181">
        <v>2</v>
      </c>
      <c r="H10" s="195">
        <v>2.7449903925336259E-4</v>
      </c>
      <c r="I10" s="232" t="s">
        <v>598</v>
      </c>
      <c r="K10" s="179" t="s">
        <v>1083</v>
      </c>
      <c r="L10" s="183">
        <v>0</v>
      </c>
      <c r="M10" s="183">
        <v>0</v>
      </c>
      <c r="N10" s="183">
        <v>0</v>
      </c>
      <c r="O10" s="183">
        <v>0</v>
      </c>
      <c r="P10" s="183">
        <v>3</v>
      </c>
      <c r="Q10" s="181">
        <v>3</v>
      </c>
      <c r="R10" s="195">
        <v>4.6168051708217911E-4</v>
      </c>
      <c r="S10" s="232" t="s">
        <v>598</v>
      </c>
      <c r="U10" s="259" t="s">
        <v>320</v>
      </c>
      <c r="V10" s="260">
        <v>4662</v>
      </c>
      <c r="W10" s="260">
        <v>437</v>
      </c>
      <c r="X10" s="260">
        <v>578</v>
      </c>
      <c r="Y10" s="260">
        <v>30</v>
      </c>
      <c r="Z10" s="260">
        <v>5707</v>
      </c>
      <c r="AA10" s="198">
        <v>1</v>
      </c>
      <c r="AB10" s="261" t="s">
        <v>456</v>
      </c>
      <c r="AD10" s="82" t="s">
        <v>1083</v>
      </c>
      <c r="AE10" s="102">
        <v>240</v>
      </c>
      <c r="AF10" s="102">
        <v>33</v>
      </c>
      <c r="AG10" s="102">
        <v>39</v>
      </c>
      <c r="AH10" s="102">
        <v>4</v>
      </c>
      <c r="AI10" s="102">
        <v>1</v>
      </c>
      <c r="AJ10" s="103">
        <v>317</v>
      </c>
      <c r="AK10" s="195">
        <v>4.1416252939639402E-2</v>
      </c>
      <c r="AL10" s="115" t="s">
        <v>598</v>
      </c>
    </row>
    <row r="11" spans="1:38" ht="25" customHeight="1" thickBot="1">
      <c r="B11" s="196" t="s">
        <v>320</v>
      </c>
      <c r="C11" s="197">
        <v>6139</v>
      </c>
      <c r="D11" s="197">
        <v>447</v>
      </c>
      <c r="E11" s="197">
        <v>670</v>
      </c>
      <c r="F11" s="197">
        <v>30</v>
      </c>
      <c r="G11" s="197">
        <v>7286</v>
      </c>
      <c r="H11" s="198">
        <v>1</v>
      </c>
      <c r="I11" s="199" t="s">
        <v>456</v>
      </c>
      <c r="K11" s="196" t="s">
        <v>320</v>
      </c>
      <c r="L11" s="197">
        <v>5382</v>
      </c>
      <c r="M11" s="197">
        <v>434</v>
      </c>
      <c r="N11" s="197">
        <v>655</v>
      </c>
      <c r="O11" s="197">
        <v>24</v>
      </c>
      <c r="P11" s="197">
        <v>3</v>
      </c>
      <c r="Q11" s="197">
        <v>6498</v>
      </c>
      <c r="R11" s="198">
        <v>1</v>
      </c>
      <c r="S11" s="199" t="s">
        <v>456</v>
      </c>
      <c r="U11" s="177" t="s">
        <v>349</v>
      </c>
      <c r="V11" s="200">
        <v>0.81689153670930437</v>
      </c>
      <c r="W11" s="200">
        <v>7.6572630103381806E-2</v>
      </c>
      <c r="X11" s="200">
        <v>0.10127913089188716</v>
      </c>
      <c r="Y11" s="200">
        <v>5.2567022954266686E-3</v>
      </c>
      <c r="Z11" s="200">
        <v>1</v>
      </c>
      <c r="AA11" s="201"/>
      <c r="AB11" s="178" t="s">
        <v>474</v>
      </c>
      <c r="AD11" s="259" t="s">
        <v>320</v>
      </c>
      <c r="AE11" s="260">
        <v>6280</v>
      </c>
      <c r="AF11" s="260">
        <v>556</v>
      </c>
      <c r="AG11" s="260">
        <v>785</v>
      </c>
      <c r="AH11" s="260">
        <v>31</v>
      </c>
      <c r="AI11" s="260">
        <v>2</v>
      </c>
      <c r="AJ11" s="260">
        <v>7654</v>
      </c>
      <c r="AK11" s="198">
        <v>1</v>
      </c>
      <c r="AL11" s="261" t="s">
        <v>456</v>
      </c>
    </row>
    <row r="12" spans="1:38" ht="25" customHeight="1" thickBot="1">
      <c r="B12" s="177" t="s">
        <v>471</v>
      </c>
      <c r="C12" s="200">
        <v>0.84257480098819659</v>
      </c>
      <c r="D12" s="200">
        <v>6.1350535273126547E-2</v>
      </c>
      <c r="E12" s="200">
        <v>9.1957178149876473E-2</v>
      </c>
      <c r="F12" s="200">
        <v>4.1174855888004395E-3</v>
      </c>
      <c r="G12" s="200">
        <v>1</v>
      </c>
      <c r="H12" s="201"/>
      <c r="I12" s="178" t="s">
        <v>614</v>
      </c>
      <c r="K12" s="177" t="s">
        <v>471</v>
      </c>
      <c r="L12" s="200">
        <v>0.82825484764542934</v>
      </c>
      <c r="M12" s="200">
        <v>6.6789781471221915E-2</v>
      </c>
      <c r="N12" s="200">
        <v>0.10080024622960911</v>
      </c>
      <c r="O12" s="200">
        <v>3.6934441366574329E-3</v>
      </c>
      <c r="P12" s="200">
        <v>4.6168051708217911E-4</v>
      </c>
      <c r="Q12" s="200">
        <v>1</v>
      </c>
      <c r="R12" s="201"/>
      <c r="S12" s="178" t="s">
        <v>474</v>
      </c>
      <c r="U12" s="526" t="s">
        <v>448</v>
      </c>
      <c r="V12" s="526"/>
      <c r="W12" s="526"/>
      <c r="X12" s="526"/>
      <c r="Y12" s="510" t="s">
        <v>378</v>
      </c>
      <c r="Z12" s="510"/>
      <c r="AA12" s="510"/>
      <c r="AB12" s="510"/>
      <c r="AD12" s="177" t="s">
        <v>349</v>
      </c>
      <c r="AE12" s="200">
        <v>0.82048602038149987</v>
      </c>
      <c r="AF12" s="200">
        <v>7.2641755944604133E-2</v>
      </c>
      <c r="AG12" s="200">
        <v>0.10256075254768748</v>
      </c>
      <c r="AH12" s="200">
        <v>4.0501698458322447E-3</v>
      </c>
      <c r="AI12" s="200">
        <v>2.6130128037627382E-4</v>
      </c>
      <c r="AJ12" s="200">
        <v>1</v>
      </c>
      <c r="AK12" s="201"/>
      <c r="AL12" s="178" t="s">
        <v>474</v>
      </c>
    </row>
    <row r="13" spans="1:38" ht="41.5" customHeight="1">
      <c r="B13" s="526" t="s">
        <v>448</v>
      </c>
      <c r="C13" s="526"/>
      <c r="D13" s="526"/>
      <c r="E13" s="526"/>
      <c r="F13" s="510" t="s">
        <v>377</v>
      </c>
      <c r="G13" s="510"/>
      <c r="H13" s="510"/>
      <c r="I13" s="510"/>
      <c r="K13" s="526" t="s">
        <v>448</v>
      </c>
      <c r="L13" s="526"/>
      <c r="M13" s="526"/>
      <c r="N13" s="526"/>
      <c r="O13" s="510" t="s">
        <v>377</v>
      </c>
      <c r="P13" s="510"/>
      <c r="Q13" s="510"/>
      <c r="R13" s="510"/>
      <c r="S13" s="510"/>
      <c r="U13" s="497"/>
      <c r="V13" s="497"/>
      <c r="W13" s="497"/>
      <c r="X13" s="497"/>
      <c r="Y13" s="488"/>
      <c r="Z13" s="488"/>
      <c r="AA13" s="488"/>
      <c r="AB13" s="488"/>
      <c r="AD13" s="526" t="s">
        <v>418</v>
      </c>
      <c r="AE13" s="526"/>
      <c r="AF13" s="526"/>
      <c r="AG13" s="526"/>
      <c r="AH13" s="119"/>
      <c r="AI13" s="510" t="s">
        <v>379</v>
      </c>
      <c r="AJ13" s="510"/>
      <c r="AK13" s="510"/>
      <c r="AL13" s="510"/>
    </row>
    <row r="14" spans="1:38" ht="14">
      <c r="G14" s="159"/>
    </row>
  </sheetData>
  <mergeCells count="28">
    <mergeCell ref="K13:N13"/>
    <mergeCell ref="O13:S13"/>
    <mergeCell ref="B2:I2"/>
    <mergeCell ref="B3:I3"/>
    <mergeCell ref="B4:B6"/>
    <mergeCell ref="C4:H4"/>
    <mergeCell ref="I4:I6"/>
    <mergeCell ref="B13:E13"/>
    <mergeCell ref="F13:I13"/>
    <mergeCell ref="K2:S2"/>
    <mergeCell ref="K3:S3"/>
    <mergeCell ref="K4:K6"/>
    <mergeCell ref="L4:R4"/>
    <mergeCell ref="S4:S6"/>
    <mergeCell ref="AD13:AG13"/>
    <mergeCell ref="AI13:AL13"/>
    <mergeCell ref="U2:AB2"/>
    <mergeCell ref="U3:AB3"/>
    <mergeCell ref="U4:U6"/>
    <mergeCell ref="V4:AA4"/>
    <mergeCell ref="AB4:AB6"/>
    <mergeCell ref="AD2:AL2"/>
    <mergeCell ref="AD3:AL3"/>
    <mergeCell ref="AD4:AD6"/>
    <mergeCell ref="AE4:AK4"/>
    <mergeCell ref="AL4:AL6"/>
    <mergeCell ref="U12:X13"/>
    <mergeCell ref="Y12:AB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A887-AAED-4A9C-B5D0-1BDD34A226B6}">
  <dimension ref="B1:AJ20"/>
  <sheetViews>
    <sheetView showGridLines="0" rightToLeft="1" topLeftCell="S4" zoomScale="106" zoomScaleNormal="106" workbookViewId="0">
      <selection activeCell="B16" sqref="B16"/>
    </sheetView>
  </sheetViews>
  <sheetFormatPr defaultColWidth="8.7265625" defaultRowHeight="24" customHeight="1"/>
  <cols>
    <col min="1" max="1" width="15.54296875" style="60" customWidth="1"/>
    <col min="2" max="2" width="20.6328125" style="60" customWidth="1"/>
    <col min="3" max="8" width="11.54296875" style="60" customWidth="1"/>
    <col min="9" max="9" width="20.6328125" style="60" customWidth="1"/>
    <col min="10" max="10" width="8.7265625" style="60"/>
    <col min="11" max="11" width="20.6328125" style="60" customWidth="1"/>
    <col min="12" max="17" width="8.7265625" style="60"/>
    <col min="18" max="18" width="20.6328125" style="60" customWidth="1"/>
    <col min="19" max="19" width="8.7265625" style="60"/>
    <col min="20" max="20" width="20.6328125" style="60" customWidth="1"/>
    <col min="21" max="26" width="8.7265625" style="60"/>
    <col min="27" max="27" width="20.6328125" style="60" customWidth="1"/>
    <col min="28" max="28" width="8.7265625" style="60"/>
    <col min="29" max="29" width="20.6328125" style="60" customWidth="1"/>
    <col min="30" max="35" width="8.7265625" style="60"/>
    <col min="36" max="36" width="20.6328125" style="60" customWidth="1"/>
    <col min="37" max="16384" width="8.7265625" style="60"/>
  </cols>
  <sheetData>
    <row r="1" spans="2:36" ht="50.15" customHeight="1"/>
    <row r="2" spans="2:36" ht="25" customHeight="1">
      <c r="B2" s="511" t="s">
        <v>615</v>
      </c>
      <c r="C2" s="511"/>
      <c r="D2" s="511"/>
      <c r="E2" s="511"/>
      <c r="F2" s="511"/>
      <c r="G2" s="511"/>
      <c r="H2" s="511"/>
      <c r="I2" s="511"/>
      <c r="K2" s="511" t="s">
        <v>616</v>
      </c>
      <c r="L2" s="511"/>
      <c r="M2" s="511"/>
      <c r="N2" s="511"/>
      <c r="O2" s="511"/>
      <c r="P2" s="511"/>
      <c r="Q2" s="511"/>
      <c r="R2" s="511"/>
      <c r="T2" s="511" t="s">
        <v>617</v>
      </c>
      <c r="U2" s="511"/>
      <c r="V2" s="511"/>
      <c r="W2" s="511"/>
      <c r="X2" s="511"/>
      <c r="Y2" s="511"/>
      <c r="Z2" s="511"/>
      <c r="AA2" s="511"/>
      <c r="AC2" s="511" t="s">
        <v>618</v>
      </c>
      <c r="AD2" s="511"/>
      <c r="AE2" s="511"/>
      <c r="AF2" s="511"/>
      <c r="AG2" s="511"/>
      <c r="AH2" s="511"/>
      <c r="AI2" s="511"/>
      <c r="AJ2" s="511"/>
    </row>
    <row r="3" spans="2:36" ht="25" customHeight="1">
      <c r="B3" s="499" t="s">
        <v>619</v>
      </c>
      <c r="C3" s="499"/>
      <c r="D3" s="499"/>
      <c r="E3" s="499"/>
      <c r="F3" s="499"/>
      <c r="G3" s="499"/>
      <c r="H3" s="499"/>
      <c r="I3" s="499"/>
      <c r="K3" s="499" t="s">
        <v>620</v>
      </c>
      <c r="L3" s="499"/>
      <c r="M3" s="499"/>
      <c r="N3" s="499"/>
      <c r="O3" s="499"/>
      <c r="P3" s="499"/>
      <c r="Q3" s="499"/>
      <c r="R3" s="499"/>
      <c r="T3" s="499" t="s">
        <v>621</v>
      </c>
      <c r="U3" s="499"/>
      <c r="V3" s="499"/>
      <c r="W3" s="499"/>
      <c r="X3" s="499"/>
      <c r="Y3" s="499"/>
      <c r="Z3" s="499"/>
      <c r="AA3" s="499"/>
      <c r="AC3" s="499" t="s">
        <v>622</v>
      </c>
      <c r="AD3" s="499"/>
      <c r="AE3" s="499"/>
      <c r="AF3" s="499"/>
      <c r="AG3" s="499"/>
      <c r="AH3" s="499"/>
      <c r="AI3" s="499"/>
      <c r="AJ3" s="499"/>
    </row>
    <row r="4" spans="2:36" ht="25" customHeight="1">
      <c r="B4" s="545" t="s">
        <v>623</v>
      </c>
      <c r="C4" s="515" t="s">
        <v>328</v>
      </c>
      <c r="D4" s="516"/>
      <c r="E4" s="515" t="s">
        <v>329</v>
      </c>
      <c r="F4" s="516"/>
      <c r="G4" s="517" t="s">
        <v>320</v>
      </c>
      <c r="H4" s="517" t="s">
        <v>389</v>
      </c>
      <c r="I4" s="574" t="s">
        <v>624</v>
      </c>
      <c r="K4" s="545" t="s">
        <v>623</v>
      </c>
      <c r="L4" s="515" t="s">
        <v>328</v>
      </c>
      <c r="M4" s="516"/>
      <c r="N4" s="515" t="s">
        <v>329</v>
      </c>
      <c r="O4" s="516"/>
      <c r="P4" s="517" t="s">
        <v>320</v>
      </c>
      <c r="Q4" s="517" t="s">
        <v>389</v>
      </c>
      <c r="R4" s="574" t="s">
        <v>624</v>
      </c>
      <c r="T4" s="545" t="s">
        <v>623</v>
      </c>
      <c r="U4" s="515" t="s">
        <v>328</v>
      </c>
      <c r="V4" s="516"/>
      <c r="W4" s="515" t="s">
        <v>329</v>
      </c>
      <c r="X4" s="516"/>
      <c r="Y4" s="517" t="s">
        <v>320</v>
      </c>
      <c r="Z4" s="517" t="s">
        <v>389</v>
      </c>
      <c r="AA4" s="574" t="s">
        <v>624</v>
      </c>
      <c r="AC4" s="545" t="s">
        <v>623</v>
      </c>
      <c r="AD4" s="515" t="s">
        <v>328</v>
      </c>
      <c r="AE4" s="516"/>
      <c r="AF4" s="515" t="s">
        <v>329</v>
      </c>
      <c r="AG4" s="516"/>
      <c r="AH4" s="517" t="s">
        <v>320</v>
      </c>
      <c r="AI4" s="517" t="s">
        <v>389</v>
      </c>
      <c r="AJ4" s="574" t="s">
        <v>624</v>
      </c>
    </row>
    <row r="5" spans="2:36" ht="25" customHeight="1">
      <c r="B5" s="513"/>
      <c r="C5" s="520" t="s">
        <v>331</v>
      </c>
      <c r="D5" s="521"/>
      <c r="E5" s="522" t="s">
        <v>332</v>
      </c>
      <c r="F5" s="523"/>
      <c r="G5" s="506"/>
      <c r="H5" s="506"/>
      <c r="I5" s="547"/>
      <c r="K5" s="513"/>
      <c r="L5" s="520" t="s">
        <v>331</v>
      </c>
      <c r="M5" s="521"/>
      <c r="N5" s="522" t="s">
        <v>332</v>
      </c>
      <c r="O5" s="523"/>
      <c r="P5" s="506"/>
      <c r="Q5" s="506"/>
      <c r="R5" s="547"/>
      <c r="T5" s="513"/>
      <c r="U5" s="520" t="s">
        <v>331</v>
      </c>
      <c r="V5" s="521"/>
      <c r="W5" s="522" t="s">
        <v>332</v>
      </c>
      <c r="X5" s="523"/>
      <c r="Y5" s="506"/>
      <c r="Z5" s="506"/>
      <c r="AA5" s="547"/>
      <c r="AC5" s="513"/>
      <c r="AD5" s="520" t="s">
        <v>331</v>
      </c>
      <c r="AE5" s="521"/>
      <c r="AF5" s="522" t="s">
        <v>332</v>
      </c>
      <c r="AG5" s="523"/>
      <c r="AH5" s="506"/>
      <c r="AI5" s="506"/>
      <c r="AJ5" s="547"/>
    </row>
    <row r="6" spans="2:36" ht="25" customHeight="1">
      <c r="B6" s="513"/>
      <c r="C6" s="27" t="s">
        <v>333</v>
      </c>
      <c r="D6" s="27" t="s">
        <v>334</v>
      </c>
      <c r="E6" s="28" t="s">
        <v>333</v>
      </c>
      <c r="F6" s="29" t="s">
        <v>334</v>
      </c>
      <c r="G6" s="524" t="s">
        <v>322</v>
      </c>
      <c r="H6" s="524" t="s">
        <v>391</v>
      </c>
      <c r="I6" s="547"/>
      <c r="K6" s="513"/>
      <c r="L6" s="27" t="s">
        <v>333</v>
      </c>
      <c r="M6" s="27" t="s">
        <v>334</v>
      </c>
      <c r="N6" s="28" t="s">
        <v>333</v>
      </c>
      <c r="O6" s="29" t="s">
        <v>334</v>
      </c>
      <c r="P6" s="524" t="s">
        <v>322</v>
      </c>
      <c r="Q6" s="524" t="s">
        <v>391</v>
      </c>
      <c r="R6" s="547"/>
      <c r="T6" s="513"/>
      <c r="U6" s="27" t="s">
        <v>333</v>
      </c>
      <c r="V6" s="27" t="s">
        <v>334</v>
      </c>
      <c r="W6" s="28" t="s">
        <v>333</v>
      </c>
      <c r="X6" s="29" t="s">
        <v>334</v>
      </c>
      <c r="Y6" s="524" t="s">
        <v>322</v>
      </c>
      <c r="Z6" s="524" t="s">
        <v>391</v>
      </c>
      <c r="AA6" s="547"/>
      <c r="AC6" s="513"/>
      <c r="AD6" s="27" t="s">
        <v>333</v>
      </c>
      <c r="AE6" s="27" t="s">
        <v>334</v>
      </c>
      <c r="AF6" s="28" t="s">
        <v>333</v>
      </c>
      <c r="AG6" s="29" t="s">
        <v>334</v>
      </c>
      <c r="AH6" s="524" t="s">
        <v>322</v>
      </c>
      <c r="AI6" s="524" t="s">
        <v>391</v>
      </c>
      <c r="AJ6" s="547"/>
    </row>
    <row r="7" spans="2:36" ht="43" customHeight="1">
      <c r="B7" s="513"/>
      <c r="C7" s="30" t="s">
        <v>335</v>
      </c>
      <c r="D7" s="31" t="s">
        <v>336</v>
      </c>
      <c r="E7" s="31" t="s">
        <v>335</v>
      </c>
      <c r="F7" s="32" t="s">
        <v>336</v>
      </c>
      <c r="G7" s="524"/>
      <c r="H7" s="524"/>
      <c r="I7" s="547"/>
      <c r="K7" s="513"/>
      <c r="L7" s="30" t="s">
        <v>335</v>
      </c>
      <c r="M7" s="31" t="s">
        <v>336</v>
      </c>
      <c r="N7" s="31" t="s">
        <v>335</v>
      </c>
      <c r="O7" s="32" t="s">
        <v>336</v>
      </c>
      <c r="P7" s="524"/>
      <c r="Q7" s="524"/>
      <c r="R7" s="547"/>
      <c r="T7" s="513"/>
      <c r="U7" s="30" t="s">
        <v>335</v>
      </c>
      <c r="V7" s="31" t="s">
        <v>336</v>
      </c>
      <c r="W7" s="31" t="s">
        <v>335</v>
      </c>
      <c r="X7" s="32" t="s">
        <v>336</v>
      </c>
      <c r="Y7" s="524"/>
      <c r="Z7" s="524"/>
      <c r="AA7" s="547"/>
      <c r="AC7" s="513"/>
      <c r="AD7" s="30" t="s">
        <v>335</v>
      </c>
      <c r="AE7" s="31" t="s">
        <v>336</v>
      </c>
      <c r="AF7" s="31" t="s">
        <v>335</v>
      </c>
      <c r="AG7" s="32" t="s">
        <v>336</v>
      </c>
      <c r="AH7" s="524"/>
      <c r="AI7" s="524"/>
      <c r="AJ7" s="547"/>
    </row>
    <row r="8" spans="2:36" ht="25" customHeight="1">
      <c r="B8" s="179" t="s">
        <v>625</v>
      </c>
      <c r="C8" s="183">
        <v>6</v>
      </c>
      <c r="D8" s="183">
        <v>9</v>
      </c>
      <c r="E8" s="183">
        <v>4</v>
      </c>
      <c r="F8" s="183">
        <v>21</v>
      </c>
      <c r="G8" s="181">
        <v>40</v>
      </c>
      <c r="H8" s="104">
        <v>3.8628944504896625E-3</v>
      </c>
      <c r="I8" s="190" t="s">
        <v>626</v>
      </c>
      <c r="K8" s="179" t="s">
        <v>625</v>
      </c>
      <c r="L8" s="183">
        <v>6</v>
      </c>
      <c r="M8" s="183">
        <v>14</v>
      </c>
      <c r="N8" s="183">
        <v>3</v>
      </c>
      <c r="O8" s="183">
        <v>28</v>
      </c>
      <c r="P8" s="181">
        <v>51</v>
      </c>
      <c r="Q8" s="104">
        <v>2.9357586921482846E-3</v>
      </c>
      <c r="R8" s="190" t="s">
        <v>626</v>
      </c>
      <c r="T8" s="82" t="s">
        <v>625</v>
      </c>
      <c r="U8" s="102">
        <v>3</v>
      </c>
      <c r="V8" s="102">
        <v>16</v>
      </c>
      <c r="W8" s="102">
        <v>6</v>
      </c>
      <c r="X8" s="102">
        <v>21</v>
      </c>
      <c r="Y8" s="103">
        <v>46</v>
      </c>
      <c r="Z8" s="104">
        <v>2.906242102602982E-3</v>
      </c>
      <c r="AA8" s="83" t="s">
        <v>626</v>
      </c>
      <c r="AC8" s="82" t="s">
        <v>625</v>
      </c>
      <c r="AD8" s="102">
        <v>17</v>
      </c>
      <c r="AE8" s="102">
        <v>28</v>
      </c>
      <c r="AF8" s="102">
        <v>4</v>
      </c>
      <c r="AG8" s="102">
        <v>22</v>
      </c>
      <c r="AH8" s="103">
        <v>71</v>
      </c>
      <c r="AI8" s="104">
        <v>3.8628944504896625E-3</v>
      </c>
      <c r="AJ8" s="83" t="s">
        <v>626</v>
      </c>
    </row>
    <row r="9" spans="2:36" ht="25" customHeight="1">
      <c r="B9" s="179" t="s">
        <v>627</v>
      </c>
      <c r="C9" s="183">
        <v>38</v>
      </c>
      <c r="D9" s="183">
        <v>48</v>
      </c>
      <c r="E9" s="183">
        <v>4</v>
      </c>
      <c r="F9" s="183">
        <v>45</v>
      </c>
      <c r="G9" s="181">
        <v>135</v>
      </c>
      <c r="H9" s="104">
        <v>1.4363438520130577E-2</v>
      </c>
      <c r="I9" s="233" t="s">
        <v>628</v>
      </c>
      <c r="K9" s="179" t="s">
        <v>627</v>
      </c>
      <c r="L9" s="183">
        <v>49</v>
      </c>
      <c r="M9" s="183">
        <v>83</v>
      </c>
      <c r="N9" s="183">
        <v>3</v>
      </c>
      <c r="O9" s="183">
        <v>100</v>
      </c>
      <c r="P9" s="181">
        <v>235</v>
      </c>
      <c r="Q9" s="104">
        <v>1.35275155422519E-2</v>
      </c>
      <c r="R9" s="233" t="s">
        <v>628</v>
      </c>
      <c r="T9" s="82" t="s">
        <v>627</v>
      </c>
      <c r="U9" s="102">
        <v>50</v>
      </c>
      <c r="V9" s="102">
        <v>80</v>
      </c>
      <c r="W9" s="102">
        <v>7</v>
      </c>
      <c r="X9" s="102">
        <v>100</v>
      </c>
      <c r="Y9" s="103">
        <v>237</v>
      </c>
      <c r="Z9" s="104">
        <v>1.4973464746019712E-2</v>
      </c>
      <c r="AA9" s="233" t="s">
        <v>628</v>
      </c>
      <c r="AC9" s="82" t="s">
        <v>627</v>
      </c>
      <c r="AD9" s="102">
        <v>74</v>
      </c>
      <c r="AE9" s="102">
        <v>83</v>
      </c>
      <c r="AF9" s="102">
        <v>14</v>
      </c>
      <c r="AG9" s="102">
        <v>93</v>
      </c>
      <c r="AH9" s="103">
        <v>264</v>
      </c>
      <c r="AI9" s="104">
        <v>1.4363438520130577E-2</v>
      </c>
      <c r="AJ9" s="233" t="s">
        <v>628</v>
      </c>
    </row>
    <row r="10" spans="2:36" ht="36" customHeight="1">
      <c r="B10" s="222" t="s">
        <v>629</v>
      </c>
      <c r="C10" s="183">
        <v>90</v>
      </c>
      <c r="D10" s="183">
        <v>107</v>
      </c>
      <c r="E10" s="183">
        <v>32</v>
      </c>
      <c r="F10" s="183">
        <v>195</v>
      </c>
      <c r="G10" s="181">
        <v>424</v>
      </c>
      <c r="H10" s="104">
        <v>4.1512513601741026E-2</v>
      </c>
      <c r="I10" s="78" t="s">
        <v>630</v>
      </c>
      <c r="K10" s="222" t="s">
        <v>629</v>
      </c>
      <c r="L10" s="183">
        <v>128</v>
      </c>
      <c r="M10" s="183">
        <v>106</v>
      </c>
      <c r="N10" s="183">
        <v>16</v>
      </c>
      <c r="O10" s="183">
        <v>207</v>
      </c>
      <c r="P10" s="181">
        <v>457</v>
      </c>
      <c r="Q10" s="104">
        <v>2.6306700437485609E-2</v>
      </c>
      <c r="R10" s="78" t="s">
        <v>630</v>
      </c>
      <c r="T10" s="82" t="s">
        <v>629</v>
      </c>
      <c r="U10" s="102">
        <v>171</v>
      </c>
      <c r="V10" s="102">
        <v>132</v>
      </c>
      <c r="W10" s="102">
        <v>30</v>
      </c>
      <c r="X10" s="102">
        <v>167</v>
      </c>
      <c r="Y10" s="103">
        <v>500</v>
      </c>
      <c r="Z10" s="104">
        <v>3.1589588071771542E-2</v>
      </c>
      <c r="AA10" s="78" t="s">
        <v>630</v>
      </c>
      <c r="AC10" s="82" t="s">
        <v>631</v>
      </c>
      <c r="AD10" s="102">
        <v>283</v>
      </c>
      <c r="AE10" s="102">
        <v>210</v>
      </c>
      <c r="AF10" s="102">
        <v>36</v>
      </c>
      <c r="AG10" s="102">
        <v>234</v>
      </c>
      <c r="AH10" s="103">
        <v>763</v>
      </c>
      <c r="AI10" s="104">
        <v>4.1512513601741026E-2</v>
      </c>
      <c r="AJ10" s="78" t="s">
        <v>630</v>
      </c>
    </row>
    <row r="11" spans="2:36" ht="36" customHeight="1">
      <c r="B11" s="222" t="s">
        <v>632</v>
      </c>
      <c r="C11" s="183">
        <v>2911</v>
      </c>
      <c r="D11" s="183">
        <v>859</v>
      </c>
      <c r="E11" s="183">
        <v>242</v>
      </c>
      <c r="F11" s="183">
        <v>1707</v>
      </c>
      <c r="G11" s="181">
        <v>5719</v>
      </c>
      <c r="H11" s="104">
        <v>0.32992383025027205</v>
      </c>
      <c r="I11" s="78" t="s">
        <v>633</v>
      </c>
      <c r="K11" s="222" t="s">
        <v>632</v>
      </c>
      <c r="L11" s="183">
        <v>2822</v>
      </c>
      <c r="M11" s="183">
        <v>913</v>
      </c>
      <c r="N11" s="183">
        <v>296</v>
      </c>
      <c r="O11" s="183">
        <v>1973</v>
      </c>
      <c r="P11" s="181">
        <v>6004</v>
      </c>
      <c r="Q11" s="104">
        <v>0.34561363113055493</v>
      </c>
      <c r="R11" s="78" t="s">
        <v>633</v>
      </c>
      <c r="T11" s="82" t="s">
        <v>632</v>
      </c>
      <c r="U11" s="102">
        <v>2361</v>
      </c>
      <c r="V11" s="102">
        <v>843</v>
      </c>
      <c r="W11" s="102">
        <v>229</v>
      </c>
      <c r="X11" s="102">
        <v>1759</v>
      </c>
      <c r="Y11" s="103">
        <v>5192</v>
      </c>
      <c r="Z11" s="104">
        <v>0.32802628253727573</v>
      </c>
      <c r="AA11" s="78" t="s">
        <v>633</v>
      </c>
      <c r="AC11" s="82" t="s">
        <v>632</v>
      </c>
      <c r="AD11" s="102">
        <v>3270</v>
      </c>
      <c r="AE11" s="102">
        <v>983</v>
      </c>
      <c r="AF11" s="102">
        <v>301</v>
      </c>
      <c r="AG11" s="102">
        <v>1510</v>
      </c>
      <c r="AH11" s="103">
        <v>6064</v>
      </c>
      <c r="AI11" s="104">
        <v>0.32992383025027205</v>
      </c>
      <c r="AJ11" s="78" t="s">
        <v>633</v>
      </c>
    </row>
    <row r="12" spans="2:36" ht="36" customHeight="1">
      <c r="B12" s="222" t="s">
        <v>634</v>
      </c>
      <c r="C12" s="183">
        <v>321</v>
      </c>
      <c r="D12" s="183">
        <v>106</v>
      </c>
      <c r="E12" s="183">
        <v>29</v>
      </c>
      <c r="F12" s="183">
        <v>336</v>
      </c>
      <c r="G12" s="181">
        <v>792</v>
      </c>
      <c r="H12" s="104">
        <v>0.05</v>
      </c>
      <c r="I12" s="78" t="s">
        <v>635</v>
      </c>
      <c r="K12" s="222" t="s">
        <v>634</v>
      </c>
      <c r="L12" s="183">
        <v>182</v>
      </c>
      <c r="M12" s="183">
        <v>69</v>
      </c>
      <c r="N12" s="183">
        <v>14</v>
      </c>
      <c r="O12" s="183">
        <v>310</v>
      </c>
      <c r="P12" s="181">
        <v>575</v>
      </c>
      <c r="Q12" s="104">
        <v>3.3099240156573798E-2</v>
      </c>
      <c r="R12" s="78" t="s">
        <v>635</v>
      </c>
      <c r="T12" s="82" t="s">
        <v>634</v>
      </c>
      <c r="U12" s="102">
        <v>205</v>
      </c>
      <c r="V12" s="102">
        <v>94</v>
      </c>
      <c r="W12" s="102">
        <v>27</v>
      </c>
      <c r="X12" s="102">
        <v>306</v>
      </c>
      <c r="Y12" s="103">
        <v>632</v>
      </c>
      <c r="Z12" s="104">
        <v>3.9929239322719232E-2</v>
      </c>
      <c r="AA12" s="78" t="s">
        <v>635</v>
      </c>
      <c r="AC12" s="82" t="s">
        <v>636</v>
      </c>
      <c r="AD12" s="102">
        <v>358</v>
      </c>
      <c r="AE12" s="102">
        <v>118</v>
      </c>
      <c r="AF12" s="102">
        <v>29</v>
      </c>
      <c r="AG12" s="102">
        <v>414</v>
      </c>
      <c r="AH12" s="103">
        <v>919</v>
      </c>
      <c r="AI12" s="104">
        <v>0.05</v>
      </c>
      <c r="AJ12" s="78" t="s">
        <v>635</v>
      </c>
    </row>
    <row r="13" spans="2:36" ht="36" customHeight="1">
      <c r="B13" s="179" t="s">
        <v>637</v>
      </c>
      <c r="C13" s="183">
        <v>3217</v>
      </c>
      <c r="D13" s="183">
        <v>687</v>
      </c>
      <c r="E13" s="183">
        <v>226</v>
      </c>
      <c r="F13" s="183">
        <v>4874</v>
      </c>
      <c r="G13" s="181">
        <v>9004</v>
      </c>
      <c r="H13" s="104">
        <v>0.46817192600652885</v>
      </c>
      <c r="I13" s="78" t="s">
        <v>638</v>
      </c>
      <c r="K13" s="179" t="s">
        <v>637</v>
      </c>
      <c r="L13" s="183">
        <v>2691</v>
      </c>
      <c r="M13" s="183">
        <v>704</v>
      </c>
      <c r="N13" s="183">
        <v>213</v>
      </c>
      <c r="O13" s="183">
        <v>4837</v>
      </c>
      <c r="P13" s="181">
        <v>8445</v>
      </c>
      <c r="Q13" s="104">
        <v>0.48612710108220125</v>
      </c>
      <c r="R13" s="78" t="s">
        <v>638</v>
      </c>
      <c r="T13" s="82" t="s">
        <v>637</v>
      </c>
      <c r="U13" s="102">
        <v>2601</v>
      </c>
      <c r="V13" s="102">
        <v>696</v>
      </c>
      <c r="W13" s="102">
        <v>215</v>
      </c>
      <c r="X13" s="102">
        <v>4763</v>
      </c>
      <c r="Y13" s="103">
        <v>8275</v>
      </c>
      <c r="Z13" s="104">
        <v>0.52280768258781907</v>
      </c>
      <c r="AA13" s="78" t="s">
        <v>638</v>
      </c>
      <c r="AC13" s="82" t="s">
        <v>637</v>
      </c>
      <c r="AD13" s="102">
        <v>3076</v>
      </c>
      <c r="AE13" s="102">
        <v>712</v>
      </c>
      <c r="AF13" s="102">
        <v>225</v>
      </c>
      <c r="AG13" s="102">
        <v>4592</v>
      </c>
      <c r="AH13" s="103">
        <v>8605</v>
      </c>
      <c r="AI13" s="104">
        <v>0.46817192600652885</v>
      </c>
      <c r="AJ13" s="78" t="s">
        <v>638</v>
      </c>
    </row>
    <row r="14" spans="2:36" ht="25" customHeight="1">
      <c r="B14" s="179" t="s">
        <v>639</v>
      </c>
      <c r="C14" s="183">
        <v>90</v>
      </c>
      <c r="D14" s="183">
        <v>30</v>
      </c>
      <c r="E14" s="183">
        <v>4</v>
      </c>
      <c r="F14" s="183">
        <v>96</v>
      </c>
      <c r="G14" s="181">
        <v>220</v>
      </c>
      <c r="H14" s="104">
        <v>2.8454842219804134E-2</v>
      </c>
      <c r="I14" s="233" t="s">
        <v>640</v>
      </c>
      <c r="K14" s="179" t="s">
        <v>639</v>
      </c>
      <c r="L14" s="183">
        <v>434</v>
      </c>
      <c r="M14" s="183">
        <v>80</v>
      </c>
      <c r="N14" s="183">
        <v>15</v>
      </c>
      <c r="O14" s="183">
        <v>412</v>
      </c>
      <c r="P14" s="181">
        <v>941</v>
      </c>
      <c r="Q14" s="104">
        <v>5.4167626064932077E-2</v>
      </c>
      <c r="R14" s="233" t="s">
        <v>640</v>
      </c>
      <c r="T14" s="82" t="s">
        <v>639</v>
      </c>
      <c r="U14" s="102">
        <v>127</v>
      </c>
      <c r="V14" s="102">
        <v>34</v>
      </c>
      <c r="W14" s="102">
        <v>8</v>
      </c>
      <c r="X14" s="102">
        <v>112</v>
      </c>
      <c r="Y14" s="103">
        <v>281</v>
      </c>
      <c r="Z14" s="104">
        <v>1.7753348496335607E-2</v>
      </c>
      <c r="AA14" s="233" t="s">
        <v>640</v>
      </c>
      <c r="AC14" s="82" t="s">
        <v>639</v>
      </c>
      <c r="AD14" s="102">
        <v>207</v>
      </c>
      <c r="AE14" s="102">
        <v>53</v>
      </c>
      <c r="AF14" s="102">
        <v>12</v>
      </c>
      <c r="AG14" s="102">
        <v>251</v>
      </c>
      <c r="AH14" s="103">
        <v>523</v>
      </c>
      <c r="AI14" s="104">
        <v>2.8454842219804134E-2</v>
      </c>
      <c r="AJ14" s="233" t="s">
        <v>640</v>
      </c>
    </row>
    <row r="15" spans="2:36" ht="36" customHeight="1">
      <c r="B15" s="179" t="s">
        <v>641</v>
      </c>
      <c r="C15" s="183">
        <v>238</v>
      </c>
      <c r="D15" s="183">
        <v>63</v>
      </c>
      <c r="E15" s="183">
        <v>21</v>
      </c>
      <c r="F15" s="183">
        <v>342</v>
      </c>
      <c r="G15" s="181">
        <v>664</v>
      </c>
      <c r="H15" s="104">
        <v>5.4733405875952122E-2</v>
      </c>
      <c r="I15" s="223" t="s">
        <v>642</v>
      </c>
      <c r="K15" s="179" t="s">
        <v>641</v>
      </c>
      <c r="L15" s="183">
        <v>166</v>
      </c>
      <c r="M15" s="183">
        <v>52</v>
      </c>
      <c r="N15" s="183">
        <v>19</v>
      </c>
      <c r="O15" s="183">
        <v>293</v>
      </c>
      <c r="P15" s="181">
        <v>530</v>
      </c>
      <c r="Q15" s="104">
        <v>3.050886483997237E-2</v>
      </c>
      <c r="R15" s="223" t="s">
        <v>642</v>
      </c>
      <c r="T15" s="82" t="s">
        <v>641</v>
      </c>
      <c r="U15" s="102">
        <v>178</v>
      </c>
      <c r="V15" s="102">
        <v>50</v>
      </c>
      <c r="W15" s="102">
        <v>24</v>
      </c>
      <c r="X15" s="102">
        <v>364</v>
      </c>
      <c r="Y15" s="103">
        <v>616</v>
      </c>
      <c r="Z15" s="104">
        <v>3.8918372504422545E-2</v>
      </c>
      <c r="AA15" s="85" t="s">
        <v>642</v>
      </c>
      <c r="AC15" s="82" t="s">
        <v>641</v>
      </c>
      <c r="AD15" s="102">
        <v>329</v>
      </c>
      <c r="AE15" s="102">
        <v>97</v>
      </c>
      <c r="AF15" s="102">
        <v>36</v>
      </c>
      <c r="AG15" s="102">
        <v>544</v>
      </c>
      <c r="AH15" s="103">
        <v>1006</v>
      </c>
      <c r="AI15" s="104">
        <v>5.4733405875952122E-2</v>
      </c>
      <c r="AJ15" s="85" t="s">
        <v>642</v>
      </c>
    </row>
    <row r="16" spans="2:36" ht="25" customHeight="1">
      <c r="B16" s="179" t="s">
        <v>1083</v>
      </c>
      <c r="C16" s="183">
        <v>375</v>
      </c>
      <c r="D16" s="183">
        <v>186</v>
      </c>
      <c r="E16" s="183">
        <v>57</v>
      </c>
      <c r="F16" s="183">
        <v>524</v>
      </c>
      <c r="G16" s="181">
        <v>1142</v>
      </c>
      <c r="H16" s="104">
        <v>8.9771490750816113E-3</v>
      </c>
      <c r="I16" s="190" t="s">
        <v>602</v>
      </c>
      <c r="K16" s="179" t="s">
        <v>1083</v>
      </c>
      <c r="L16" s="183">
        <v>20</v>
      </c>
      <c r="M16" s="183">
        <v>26</v>
      </c>
      <c r="N16" s="183">
        <v>2</v>
      </c>
      <c r="O16" s="183">
        <v>86</v>
      </c>
      <c r="P16" s="181">
        <v>134</v>
      </c>
      <c r="Q16" s="104">
        <v>7.7135620538798062E-3</v>
      </c>
      <c r="R16" s="190" t="s">
        <v>602</v>
      </c>
      <c r="T16" s="82" t="s">
        <v>1083</v>
      </c>
      <c r="U16" s="102">
        <v>11</v>
      </c>
      <c r="V16" s="102">
        <v>10</v>
      </c>
      <c r="W16" s="102">
        <v>2</v>
      </c>
      <c r="X16" s="102">
        <v>26</v>
      </c>
      <c r="Y16" s="103">
        <v>49</v>
      </c>
      <c r="Z16" s="104">
        <v>3.0957796310336111E-3</v>
      </c>
      <c r="AA16" s="83" t="s">
        <v>602</v>
      </c>
      <c r="AC16" s="82" t="s">
        <v>1083</v>
      </c>
      <c r="AD16" s="102">
        <v>40</v>
      </c>
      <c r="AE16" s="102">
        <v>41</v>
      </c>
      <c r="AF16" s="102">
        <v>3</v>
      </c>
      <c r="AG16" s="102">
        <v>81</v>
      </c>
      <c r="AH16" s="103">
        <v>165</v>
      </c>
      <c r="AI16" s="104">
        <v>8.9771490750816113E-3</v>
      </c>
      <c r="AJ16" s="83" t="s">
        <v>602</v>
      </c>
    </row>
    <row r="17" spans="2:36" ht="25" customHeight="1" thickBot="1">
      <c r="B17" s="234" t="s">
        <v>320</v>
      </c>
      <c r="C17" s="217">
        <v>7286</v>
      </c>
      <c r="D17" s="217">
        <v>2095</v>
      </c>
      <c r="E17" s="217">
        <v>619</v>
      </c>
      <c r="F17" s="217">
        <v>8140</v>
      </c>
      <c r="G17" s="217">
        <v>18140</v>
      </c>
      <c r="H17" s="235">
        <v>1</v>
      </c>
      <c r="I17" s="219" t="s">
        <v>322</v>
      </c>
      <c r="K17" s="234" t="s">
        <v>320</v>
      </c>
      <c r="L17" s="217">
        <v>6498</v>
      </c>
      <c r="M17" s="217">
        <v>2047</v>
      </c>
      <c r="N17" s="217">
        <v>581</v>
      </c>
      <c r="O17" s="217">
        <v>8246</v>
      </c>
      <c r="P17" s="217">
        <v>17372</v>
      </c>
      <c r="Q17" s="235">
        <v>1</v>
      </c>
      <c r="R17" s="219" t="s">
        <v>322</v>
      </c>
      <c r="T17" s="116" t="s">
        <v>320</v>
      </c>
      <c r="U17" s="269">
        <v>5707</v>
      </c>
      <c r="V17" s="269">
        <v>1955</v>
      </c>
      <c r="W17" s="269">
        <v>548</v>
      </c>
      <c r="X17" s="269">
        <v>7618</v>
      </c>
      <c r="Y17" s="269">
        <v>15828</v>
      </c>
      <c r="Z17" s="235">
        <v>1</v>
      </c>
      <c r="AA17" s="117" t="s">
        <v>322</v>
      </c>
      <c r="AC17" s="116" t="s">
        <v>320</v>
      </c>
      <c r="AD17" s="269">
        <v>7654</v>
      </c>
      <c r="AE17" s="269">
        <v>2325</v>
      </c>
      <c r="AF17" s="269">
        <v>660</v>
      </c>
      <c r="AG17" s="269">
        <v>7741</v>
      </c>
      <c r="AH17" s="269">
        <v>18380</v>
      </c>
      <c r="AI17" s="235">
        <v>1</v>
      </c>
      <c r="AJ17" s="117" t="s">
        <v>322</v>
      </c>
    </row>
    <row r="18" spans="2:36" ht="35.5" customHeight="1">
      <c r="B18" s="497" t="s">
        <v>448</v>
      </c>
      <c r="C18" s="497"/>
      <c r="D18" s="497"/>
      <c r="E18" s="497"/>
      <c r="F18" s="554" t="s">
        <v>377</v>
      </c>
      <c r="G18" s="554"/>
      <c r="H18" s="554"/>
      <c r="I18" s="554"/>
      <c r="K18" s="497" t="s">
        <v>448</v>
      </c>
      <c r="L18" s="497"/>
      <c r="M18" s="497"/>
      <c r="N18" s="497"/>
      <c r="O18" s="554" t="s">
        <v>377</v>
      </c>
      <c r="P18" s="554"/>
      <c r="Q18" s="554"/>
      <c r="R18" s="554"/>
      <c r="T18" s="497" t="s">
        <v>448</v>
      </c>
      <c r="U18" s="497"/>
      <c r="V18" s="497"/>
      <c r="W18" s="497"/>
      <c r="X18" s="554" t="s">
        <v>378</v>
      </c>
      <c r="Y18" s="554"/>
      <c r="Z18" s="554"/>
      <c r="AA18" s="554"/>
      <c r="AC18" s="497" t="s">
        <v>418</v>
      </c>
      <c r="AD18" s="497"/>
      <c r="AE18" s="497"/>
      <c r="AF18" s="497"/>
      <c r="AG18" s="554" t="s">
        <v>379</v>
      </c>
      <c r="AH18" s="554"/>
      <c r="AI18" s="554"/>
      <c r="AJ18" s="554"/>
    </row>
    <row r="19" spans="2:36" ht="14">
      <c r="B19" s="497"/>
      <c r="C19" s="497"/>
      <c r="D19" s="497"/>
      <c r="E19" s="497"/>
      <c r="F19" s="554"/>
      <c r="G19" s="554"/>
      <c r="H19" s="554"/>
      <c r="I19" s="554"/>
      <c r="K19" s="497"/>
      <c r="L19" s="497"/>
      <c r="M19" s="497"/>
      <c r="N19" s="497"/>
      <c r="O19" s="554"/>
      <c r="P19" s="554"/>
      <c r="Q19" s="554"/>
      <c r="R19" s="554"/>
      <c r="T19" s="497"/>
      <c r="U19" s="497"/>
      <c r="V19" s="497"/>
      <c r="W19" s="497"/>
      <c r="X19" s="554"/>
      <c r="Y19" s="554"/>
      <c r="Z19" s="554"/>
      <c r="AA19" s="554"/>
      <c r="AC19" s="497"/>
      <c r="AD19" s="497"/>
      <c r="AE19" s="497"/>
      <c r="AF19" s="497"/>
      <c r="AG19" s="554"/>
      <c r="AH19" s="554"/>
      <c r="AI19" s="554"/>
      <c r="AJ19" s="554"/>
    </row>
    <row r="20" spans="2:36" ht="14">
      <c r="C20" s="159"/>
      <c r="D20" s="159"/>
      <c r="E20" s="159"/>
      <c r="F20" s="159"/>
      <c r="G20" s="159"/>
    </row>
  </sheetData>
  <mergeCells count="56">
    <mergeCell ref="H4:H5"/>
    <mergeCell ref="I4:I7"/>
    <mergeCell ref="C5:D5"/>
    <mergeCell ref="E5:F5"/>
    <mergeCell ref="G6:G7"/>
    <mergeCell ref="H6:H7"/>
    <mergeCell ref="B18:E19"/>
    <mergeCell ref="F18:I19"/>
    <mergeCell ref="K2:R2"/>
    <mergeCell ref="K3:R3"/>
    <mergeCell ref="K4:K7"/>
    <mergeCell ref="L4:M4"/>
    <mergeCell ref="N4:O4"/>
    <mergeCell ref="P4:P5"/>
    <mergeCell ref="B2:I2"/>
    <mergeCell ref="B3:I3"/>
    <mergeCell ref="B4:B7"/>
    <mergeCell ref="C4:D4"/>
    <mergeCell ref="E4:F4"/>
    <mergeCell ref="G4:G5"/>
    <mergeCell ref="K18:N19"/>
    <mergeCell ref="O18:R19"/>
    <mergeCell ref="T2:AA2"/>
    <mergeCell ref="T3:AA3"/>
    <mergeCell ref="T4:T7"/>
    <mergeCell ref="U4:V4"/>
    <mergeCell ref="W4:X4"/>
    <mergeCell ref="Y4:Y5"/>
    <mergeCell ref="Z4:Z5"/>
    <mergeCell ref="AA4:AA7"/>
    <mergeCell ref="Q4:Q5"/>
    <mergeCell ref="R4:R7"/>
    <mergeCell ref="L5:M5"/>
    <mergeCell ref="N5:O5"/>
    <mergeCell ref="P6:P7"/>
    <mergeCell ref="Q6:Q7"/>
    <mergeCell ref="AC2:AJ2"/>
    <mergeCell ref="AC3:AJ3"/>
    <mergeCell ref="AC4:AC7"/>
    <mergeCell ref="AD4:AE4"/>
    <mergeCell ref="AF4:AG4"/>
    <mergeCell ref="AH4:AH5"/>
    <mergeCell ref="AI4:AI5"/>
    <mergeCell ref="AJ4:AJ7"/>
    <mergeCell ref="AD5:AE5"/>
    <mergeCell ref="AF5:AG5"/>
    <mergeCell ref="AH6:AH7"/>
    <mergeCell ref="AI6:AI7"/>
    <mergeCell ref="AC18:AF19"/>
    <mergeCell ref="AG18:AJ19"/>
    <mergeCell ref="T18:W19"/>
    <mergeCell ref="X18:AA19"/>
    <mergeCell ref="U5:V5"/>
    <mergeCell ref="W5:X5"/>
    <mergeCell ref="Y6:Y7"/>
    <mergeCell ref="Z6:Z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B3BEB-5A43-4EA2-8CD3-E17C6F2DE105}">
  <dimension ref="B1:AA20"/>
  <sheetViews>
    <sheetView showGridLines="0" rightToLeft="1" zoomScale="80" zoomScaleNormal="80" workbookViewId="0">
      <selection activeCell="A15" sqref="A15"/>
    </sheetView>
  </sheetViews>
  <sheetFormatPr defaultColWidth="8.7265625" defaultRowHeight="24" customHeight="1"/>
  <cols>
    <col min="1" max="1" width="15.54296875" style="60" customWidth="1"/>
    <col min="2" max="2" width="20.6328125" style="60" customWidth="1"/>
    <col min="3" max="8" width="11.54296875" style="60" customWidth="1"/>
    <col min="9" max="9" width="20.6328125" style="60" customWidth="1"/>
    <col min="10" max="10" width="8.7265625" style="60"/>
    <col min="11" max="11" width="20.6328125" style="60" customWidth="1"/>
    <col min="12" max="17" width="8.7265625" style="60"/>
    <col min="18" max="18" width="20.6328125" style="60" customWidth="1"/>
    <col min="19" max="19" width="8.7265625" style="60"/>
    <col min="20" max="20" width="20.6328125" style="60" customWidth="1"/>
    <col min="21" max="24" width="8.7265625" style="60" customWidth="1"/>
    <col min="25" max="26" width="8.7265625" style="60"/>
    <col min="27" max="27" width="20.6328125" style="60" customWidth="1"/>
    <col min="28" max="16384" width="8.7265625" style="60"/>
  </cols>
  <sheetData>
    <row r="1" spans="2:27" ht="50.15" customHeight="1"/>
    <row r="2" spans="2:27" ht="24" customHeight="1">
      <c r="B2" s="511" t="s">
        <v>643</v>
      </c>
      <c r="C2" s="511"/>
      <c r="D2" s="511"/>
      <c r="E2" s="511"/>
      <c r="F2" s="511"/>
      <c r="G2" s="511"/>
      <c r="H2" s="511"/>
      <c r="I2" s="511"/>
      <c r="K2" s="511" t="s">
        <v>644</v>
      </c>
      <c r="L2" s="511"/>
      <c r="M2" s="511"/>
      <c r="N2" s="511"/>
      <c r="O2" s="511"/>
      <c r="P2" s="511"/>
      <c r="Q2" s="511"/>
      <c r="R2" s="511"/>
      <c r="T2" s="511" t="s">
        <v>645</v>
      </c>
      <c r="U2" s="511"/>
      <c r="V2" s="511"/>
      <c r="W2" s="511"/>
      <c r="X2" s="511"/>
      <c r="Y2" s="511"/>
      <c r="Z2" s="511"/>
      <c r="AA2" s="511"/>
    </row>
    <row r="3" spans="2:27" ht="24" customHeight="1">
      <c r="B3" s="499" t="s">
        <v>646</v>
      </c>
      <c r="C3" s="499"/>
      <c r="D3" s="499"/>
      <c r="E3" s="499"/>
      <c r="F3" s="499"/>
      <c r="G3" s="499"/>
      <c r="H3" s="499"/>
      <c r="I3" s="499"/>
      <c r="K3" s="499" t="s">
        <v>647</v>
      </c>
      <c r="L3" s="499"/>
      <c r="M3" s="499"/>
      <c r="N3" s="499"/>
      <c r="O3" s="499"/>
      <c r="P3" s="499"/>
      <c r="Q3" s="499"/>
      <c r="R3" s="499"/>
      <c r="T3" s="499" t="s">
        <v>648</v>
      </c>
      <c r="U3" s="499"/>
      <c r="V3" s="499"/>
      <c r="W3" s="499"/>
      <c r="X3" s="499"/>
      <c r="Y3" s="499"/>
      <c r="Z3" s="499"/>
      <c r="AA3" s="499"/>
    </row>
    <row r="4" spans="2:27" ht="25" customHeight="1">
      <c r="B4" s="545" t="s">
        <v>649</v>
      </c>
      <c r="C4" s="515" t="s">
        <v>328</v>
      </c>
      <c r="D4" s="516"/>
      <c r="E4" s="515" t="s">
        <v>329</v>
      </c>
      <c r="F4" s="516"/>
      <c r="G4" s="517" t="s">
        <v>320</v>
      </c>
      <c r="H4" s="517" t="s">
        <v>389</v>
      </c>
      <c r="I4" s="546" t="s">
        <v>650</v>
      </c>
      <c r="K4" s="545" t="s">
        <v>649</v>
      </c>
      <c r="L4" s="515" t="s">
        <v>328</v>
      </c>
      <c r="M4" s="516"/>
      <c r="N4" s="515" t="s">
        <v>329</v>
      </c>
      <c r="O4" s="516"/>
      <c r="P4" s="517" t="s">
        <v>320</v>
      </c>
      <c r="Q4" s="517" t="s">
        <v>389</v>
      </c>
      <c r="R4" s="546" t="s">
        <v>650</v>
      </c>
      <c r="T4" s="545" t="s">
        <v>649</v>
      </c>
      <c r="U4" s="515" t="s">
        <v>328</v>
      </c>
      <c r="V4" s="516"/>
      <c r="W4" s="515" t="s">
        <v>329</v>
      </c>
      <c r="X4" s="516"/>
      <c r="Y4" s="517" t="s">
        <v>320</v>
      </c>
      <c r="Z4" s="517" t="s">
        <v>389</v>
      </c>
      <c r="AA4" s="546" t="s">
        <v>650</v>
      </c>
    </row>
    <row r="5" spans="2:27" ht="25" customHeight="1">
      <c r="B5" s="513"/>
      <c r="C5" s="520" t="s">
        <v>331</v>
      </c>
      <c r="D5" s="521"/>
      <c r="E5" s="522" t="s">
        <v>332</v>
      </c>
      <c r="F5" s="523"/>
      <c r="G5" s="506"/>
      <c r="H5" s="506"/>
      <c r="I5" s="518"/>
      <c r="K5" s="513"/>
      <c r="L5" s="520" t="s">
        <v>331</v>
      </c>
      <c r="M5" s="521"/>
      <c r="N5" s="522" t="s">
        <v>332</v>
      </c>
      <c r="O5" s="523"/>
      <c r="P5" s="506"/>
      <c r="Q5" s="506"/>
      <c r="R5" s="518"/>
      <c r="T5" s="513"/>
      <c r="U5" s="520" t="s">
        <v>331</v>
      </c>
      <c r="V5" s="521"/>
      <c r="W5" s="522" t="s">
        <v>332</v>
      </c>
      <c r="X5" s="523"/>
      <c r="Y5" s="506"/>
      <c r="Z5" s="506"/>
      <c r="AA5" s="518"/>
    </row>
    <row r="6" spans="2:27" ht="25" customHeight="1">
      <c r="B6" s="513"/>
      <c r="C6" s="27" t="s">
        <v>333</v>
      </c>
      <c r="D6" s="27" t="s">
        <v>334</v>
      </c>
      <c r="E6" s="28" t="s">
        <v>333</v>
      </c>
      <c r="F6" s="29" t="s">
        <v>334</v>
      </c>
      <c r="G6" s="524" t="s">
        <v>322</v>
      </c>
      <c r="H6" s="524" t="s">
        <v>391</v>
      </c>
      <c r="I6" s="518"/>
      <c r="K6" s="513"/>
      <c r="L6" s="27" t="s">
        <v>333</v>
      </c>
      <c r="M6" s="27" t="s">
        <v>334</v>
      </c>
      <c r="N6" s="28" t="s">
        <v>333</v>
      </c>
      <c r="O6" s="29" t="s">
        <v>334</v>
      </c>
      <c r="P6" s="524" t="s">
        <v>322</v>
      </c>
      <c r="Q6" s="524" t="s">
        <v>391</v>
      </c>
      <c r="R6" s="518"/>
      <c r="T6" s="513"/>
      <c r="U6" s="27" t="s">
        <v>333</v>
      </c>
      <c r="V6" s="27" t="s">
        <v>334</v>
      </c>
      <c r="W6" s="28" t="s">
        <v>333</v>
      </c>
      <c r="X6" s="29" t="s">
        <v>334</v>
      </c>
      <c r="Y6" s="524" t="s">
        <v>322</v>
      </c>
      <c r="Z6" s="524" t="s">
        <v>391</v>
      </c>
      <c r="AA6" s="518"/>
    </row>
    <row r="7" spans="2:27" ht="39.5" customHeight="1">
      <c r="B7" s="513"/>
      <c r="C7" s="31" t="s">
        <v>335</v>
      </c>
      <c r="D7" s="31" t="s">
        <v>336</v>
      </c>
      <c r="E7" s="31" t="s">
        <v>335</v>
      </c>
      <c r="F7" s="32" t="s">
        <v>336</v>
      </c>
      <c r="G7" s="524"/>
      <c r="H7" s="524"/>
      <c r="I7" s="518"/>
      <c r="K7" s="513"/>
      <c r="L7" s="31" t="s">
        <v>335</v>
      </c>
      <c r="M7" s="31" t="s">
        <v>336</v>
      </c>
      <c r="N7" s="31" t="s">
        <v>335</v>
      </c>
      <c r="O7" s="32" t="s">
        <v>336</v>
      </c>
      <c r="P7" s="524"/>
      <c r="Q7" s="524"/>
      <c r="R7" s="518"/>
      <c r="T7" s="513"/>
      <c r="U7" s="31" t="s">
        <v>335</v>
      </c>
      <c r="V7" s="31" t="s">
        <v>336</v>
      </c>
      <c r="W7" s="31" t="s">
        <v>335</v>
      </c>
      <c r="X7" s="32" t="s">
        <v>336</v>
      </c>
      <c r="Y7" s="524"/>
      <c r="Z7" s="524"/>
      <c r="AA7" s="518"/>
    </row>
    <row r="8" spans="2:27" ht="25" customHeight="1">
      <c r="B8" s="179" t="s">
        <v>625</v>
      </c>
      <c r="C8" s="183">
        <v>8</v>
      </c>
      <c r="D8" s="183">
        <v>13</v>
      </c>
      <c r="E8" s="183">
        <v>4</v>
      </c>
      <c r="F8" s="183">
        <v>23</v>
      </c>
      <c r="G8" s="181">
        <v>48</v>
      </c>
      <c r="H8" s="104">
        <v>4.0805223068552778E-3</v>
      </c>
      <c r="I8" s="190" t="s">
        <v>626</v>
      </c>
      <c r="J8" s="190"/>
      <c r="K8" s="179" t="s">
        <v>625</v>
      </c>
      <c r="L8" s="183">
        <v>2</v>
      </c>
      <c r="M8" s="183">
        <v>10</v>
      </c>
      <c r="N8" s="183">
        <v>4</v>
      </c>
      <c r="O8" s="183">
        <v>40</v>
      </c>
      <c r="P8" s="181">
        <v>56</v>
      </c>
      <c r="Q8" s="104">
        <v>3.2235781717706653E-3</v>
      </c>
      <c r="R8" s="190" t="s">
        <v>626</v>
      </c>
      <c r="T8" s="82" t="s">
        <v>625</v>
      </c>
      <c r="U8" s="102">
        <v>4</v>
      </c>
      <c r="V8" s="102">
        <v>16</v>
      </c>
      <c r="W8" s="102">
        <v>2</v>
      </c>
      <c r="X8" s="102">
        <v>26</v>
      </c>
      <c r="Y8" s="103">
        <v>48</v>
      </c>
      <c r="Z8" s="104">
        <v>3.0326004548900682E-3</v>
      </c>
      <c r="AA8" s="83" t="s">
        <v>626</v>
      </c>
    </row>
    <row r="9" spans="2:27" ht="25" customHeight="1">
      <c r="B9" s="179" t="s">
        <v>627</v>
      </c>
      <c r="C9" s="183">
        <v>16</v>
      </c>
      <c r="D9" s="183">
        <v>35</v>
      </c>
      <c r="E9" s="183">
        <v>3</v>
      </c>
      <c r="F9" s="183">
        <v>70</v>
      </c>
      <c r="G9" s="181">
        <v>124</v>
      </c>
      <c r="H9" s="104">
        <v>1.2187159956474429E-2</v>
      </c>
      <c r="I9" s="190" t="s">
        <v>628</v>
      </c>
      <c r="J9" s="233"/>
      <c r="K9" s="179" t="s">
        <v>627</v>
      </c>
      <c r="L9" s="183">
        <v>11</v>
      </c>
      <c r="M9" s="183">
        <v>56</v>
      </c>
      <c r="N9" s="183">
        <v>2</v>
      </c>
      <c r="O9" s="183">
        <v>127</v>
      </c>
      <c r="P9" s="181">
        <v>196</v>
      </c>
      <c r="Q9" s="104">
        <v>1.1282523601197329E-2</v>
      </c>
      <c r="R9" s="190" t="s">
        <v>628</v>
      </c>
      <c r="T9" s="82" t="s">
        <v>627</v>
      </c>
      <c r="U9" s="102">
        <v>24</v>
      </c>
      <c r="V9" s="102">
        <v>72</v>
      </c>
      <c r="W9" s="102">
        <v>1</v>
      </c>
      <c r="X9" s="102">
        <v>130</v>
      </c>
      <c r="Y9" s="103">
        <v>227</v>
      </c>
      <c r="Z9" s="104">
        <v>1.434167298458428E-2</v>
      </c>
      <c r="AA9" s="83" t="s">
        <v>628</v>
      </c>
    </row>
    <row r="10" spans="2:27" ht="38.15" customHeight="1">
      <c r="B10" s="222" t="s">
        <v>629</v>
      </c>
      <c r="C10" s="183">
        <v>57</v>
      </c>
      <c r="D10" s="183">
        <v>97</v>
      </c>
      <c r="E10" s="183">
        <v>17</v>
      </c>
      <c r="F10" s="183">
        <v>232</v>
      </c>
      <c r="G10" s="181">
        <v>403</v>
      </c>
      <c r="H10" s="104">
        <v>2.8509249183895538E-2</v>
      </c>
      <c r="I10" s="78" t="s">
        <v>630</v>
      </c>
      <c r="K10" s="222" t="s">
        <v>629</v>
      </c>
      <c r="L10" s="183">
        <v>73</v>
      </c>
      <c r="M10" s="183">
        <v>93</v>
      </c>
      <c r="N10" s="183">
        <v>19</v>
      </c>
      <c r="O10" s="183">
        <v>213</v>
      </c>
      <c r="P10" s="181">
        <v>398</v>
      </c>
      <c r="Q10" s="104">
        <v>2.2910430577941517E-2</v>
      </c>
      <c r="R10" s="78" t="s">
        <v>630</v>
      </c>
      <c r="T10" s="82" t="s">
        <v>629</v>
      </c>
      <c r="U10" s="102">
        <v>57</v>
      </c>
      <c r="V10" s="102">
        <v>112</v>
      </c>
      <c r="W10" s="102">
        <v>18</v>
      </c>
      <c r="X10" s="102">
        <v>175</v>
      </c>
      <c r="Y10" s="103">
        <v>362</v>
      </c>
      <c r="Z10" s="104">
        <v>2.2870861763962597E-2</v>
      </c>
      <c r="AA10" s="83" t="s">
        <v>630</v>
      </c>
    </row>
    <row r="11" spans="2:27" ht="38.15" customHeight="1">
      <c r="B11" s="222" t="s">
        <v>632</v>
      </c>
      <c r="C11" s="183">
        <v>2615</v>
      </c>
      <c r="D11" s="183">
        <v>885</v>
      </c>
      <c r="E11" s="183">
        <v>215</v>
      </c>
      <c r="F11" s="183">
        <v>1941</v>
      </c>
      <c r="G11" s="181">
        <v>5656</v>
      </c>
      <c r="H11" s="104">
        <v>0.33781284004352558</v>
      </c>
      <c r="I11" s="223" t="s">
        <v>633</v>
      </c>
      <c r="J11" s="78"/>
      <c r="K11" s="222" t="s">
        <v>632</v>
      </c>
      <c r="L11" s="183">
        <v>2698</v>
      </c>
      <c r="M11" s="183">
        <v>1046</v>
      </c>
      <c r="N11" s="183">
        <v>252</v>
      </c>
      <c r="O11" s="183">
        <v>2292</v>
      </c>
      <c r="P11" s="181">
        <v>6288</v>
      </c>
      <c r="Q11" s="104">
        <v>0.36196177757310616</v>
      </c>
      <c r="R11" s="223" t="s">
        <v>633</v>
      </c>
      <c r="T11" s="82" t="s">
        <v>632</v>
      </c>
      <c r="U11" s="102">
        <v>2328</v>
      </c>
      <c r="V11" s="102">
        <v>959</v>
      </c>
      <c r="W11" s="102">
        <v>220</v>
      </c>
      <c r="X11" s="102">
        <v>2015</v>
      </c>
      <c r="Y11" s="103">
        <v>5522</v>
      </c>
      <c r="Z11" s="104">
        <v>0.34887541066464495</v>
      </c>
      <c r="AA11" s="83" t="s">
        <v>633</v>
      </c>
    </row>
    <row r="12" spans="2:27" ht="38.15" customHeight="1">
      <c r="B12" s="222" t="s">
        <v>634</v>
      </c>
      <c r="C12" s="183">
        <v>249</v>
      </c>
      <c r="D12" s="183">
        <v>102</v>
      </c>
      <c r="E12" s="183">
        <v>20</v>
      </c>
      <c r="F12" s="183">
        <v>384</v>
      </c>
      <c r="G12" s="181">
        <v>755</v>
      </c>
      <c r="H12" s="104">
        <v>4.7660500544069638E-2</v>
      </c>
      <c r="I12" s="223" t="s">
        <v>635</v>
      </c>
      <c r="J12" s="78"/>
      <c r="K12" s="222" t="s">
        <v>634</v>
      </c>
      <c r="L12" s="183">
        <v>147</v>
      </c>
      <c r="M12" s="183">
        <v>70</v>
      </c>
      <c r="N12" s="183">
        <v>16</v>
      </c>
      <c r="O12" s="183">
        <v>285</v>
      </c>
      <c r="P12" s="181">
        <v>518</v>
      </c>
      <c r="Q12" s="104">
        <v>2.9818098088878656E-2</v>
      </c>
      <c r="R12" s="223" t="s">
        <v>635</v>
      </c>
      <c r="T12" s="82" t="s">
        <v>634</v>
      </c>
      <c r="U12" s="102">
        <v>185</v>
      </c>
      <c r="V12" s="102">
        <v>67</v>
      </c>
      <c r="W12" s="102">
        <v>18</v>
      </c>
      <c r="X12" s="102">
        <v>281</v>
      </c>
      <c r="Y12" s="103">
        <v>551</v>
      </c>
      <c r="Z12" s="104">
        <v>3.4811726055092244E-2</v>
      </c>
      <c r="AA12" s="83" t="s">
        <v>635</v>
      </c>
    </row>
    <row r="13" spans="2:27" ht="25" customHeight="1">
      <c r="B13" s="179" t="s">
        <v>637</v>
      </c>
      <c r="C13" s="183">
        <v>3709</v>
      </c>
      <c r="D13" s="183">
        <v>718</v>
      </c>
      <c r="E13" s="183">
        <v>262</v>
      </c>
      <c r="F13" s="183">
        <v>4629</v>
      </c>
      <c r="G13" s="181">
        <v>9318</v>
      </c>
      <c r="H13" s="104">
        <v>0.49804134929270949</v>
      </c>
      <c r="I13" s="236" t="s">
        <v>638</v>
      </c>
      <c r="J13" s="78"/>
      <c r="K13" s="179" t="s">
        <v>637</v>
      </c>
      <c r="L13" s="183">
        <v>2950</v>
      </c>
      <c r="M13" s="183">
        <v>647</v>
      </c>
      <c r="N13" s="183">
        <v>236</v>
      </c>
      <c r="O13" s="183">
        <v>4625</v>
      </c>
      <c r="P13" s="181">
        <v>8458</v>
      </c>
      <c r="Q13" s="104">
        <v>0.48687543172921943</v>
      </c>
      <c r="R13" s="236" t="s">
        <v>638</v>
      </c>
      <c r="T13" s="82" t="s">
        <v>637</v>
      </c>
      <c r="U13" s="102">
        <v>2904</v>
      </c>
      <c r="V13" s="102">
        <v>661</v>
      </c>
      <c r="W13" s="102">
        <v>259</v>
      </c>
      <c r="X13" s="102">
        <v>4624</v>
      </c>
      <c r="Y13" s="103">
        <v>8448</v>
      </c>
      <c r="Z13" s="104">
        <v>0.53373768006065203</v>
      </c>
      <c r="AA13" s="83" t="s">
        <v>638</v>
      </c>
    </row>
    <row r="14" spans="2:27" ht="25" customHeight="1">
      <c r="B14" s="179" t="s">
        <v>639</v>
      </c>
      <c r="C14" s="183">
        <v>73</v>
      </c>
      <c r="D14" s="183">
        <v>12</v>
      </c>
      <c r="E14" s="183">
        <v>8</v>
      </c>
      <c r="F14" s="183">
        <v>62</v>
      </c>
      <c r="G14" s="181">
        <v>155</v>
      </c>
      <c r="H14" s="104">
        <v>2.2687704026115342E-2</v>
      </c>
      <c r="I14" s="190" t="s">
        <v>640</v>
      </c>
      <c r="J14" s="233"/>
      <c r="K14" s="179" t="s">
        <v>639</v>
      </c>
      <c r="L14" s="183">
        <v>478</v>
      </c>
      <c r="M14" s="183">
        <v>69</v>
      </c>
      <c r="N14" s="183">
        <v>25</v>
      </c>
      <c r="O14" s="183">
        <v>357</v>
      </c>
      <c r="P14" s="181">
        <v>929</v>
      </c>
      <c r="Q14" s="104">
        <v>5.347685931383836E-2</v>
      </c>
      <c r="R14" s="190" t="s">
        <v>640</v>
      </c>
      <c r="T14" s="82" t="s">
        <v>639</v>
      </c>
      <c r="U14" s="102">
        <v>67</v>
      </c>
      <c r="V14" s="102">
        <v>17</v>
      </c>
      <c r="W14" s="102">
        <v>3</v>
      </c>
      <c r="X14" s="102">
        <v>73</v>
      </c>
      <c r="Y14" s="103">
        <v>160</v>
      </c>
      <c r="Z14" s="104">
        <v>1.0108668182966895E-2</v>
      </c>
      <c r="AA14" s="83" t="s">
        <v>640</v>
      </c>
    </row>
    <row r="15" spans="2:27" ht="38.5" customHeight="1">
      <c r="B15" s="179" t="s">
        <v>641</v>
      </c>
      <c r="C15" s="183">
        <v>178</v>
      </c>
      <c r="D15" s="183">
        <v>45</v>
      </c>
      <c r="E15" s="183">
        <v>30</v>
      </c>
      <c r="F15" s="183">
        <v>273</v>
      </c>
      <c r="G15" s="181">
        <v>526</v>
      </c>
      <c r="H15" s="104">
        <v>3.9825897714907507E-2</v>
      </c>
      <c r="I15" s="223" t="s">
        <v>642</v>
      </c>
      <c r="J15" s="223"/>
      <c r="K15" s="179" t="s">
        <v>641</v>
      </c>
      <c r="L15" s="183">
        <v>122</v>
      </c>
      <c r="M15" s="183">
        <v>26</v>
      </c>
      <c r="N15" s="183">
        <v>24</v>
      </c>
      <c r="O15" s="183">
        <v>211</v>
      </c>
      <c r="P15" s="181">
        <v>383</v>
      </c>
      <c r="Q15" s="104">
        <v>2.2046972139074372E-2</v>
      </c>
      <c r="R15" s="223" t="s">
        <v>642</v>
      </c>
      <c r="T15" s="82" t="s">
        <v>641</v>
      </c>
      <c r="U15" s="102">
        <v>132</v>
      </c>
      <c r="V15" s="102">
        <v>38</v>
      </c>
      <c r="W15" s="102">
        <v>26</v>
      </c>
      <c r="X15" s="102">
        <v>268</v>
      </c>
      <c r="Y15" s="103">
        <v>464</v>
      </c>
      <c r="Z15" s="104">
        <v>2.9315137730603992E-2</v>
      </c>
      <c r="AA15" s="85" t="s">
        <v>642</v>
      </c>
    </row>
    <row r="16" spans="2:27" ht="25" customHeight="1">
      <c r="B16" s="179" t="s">
        <v>1083</v>
      </c>
      <c r="C16" s="183">
        <v>381</v>
      </c>
      <c r="D16" s="183">
        <v>188</v>
      </c>
      <c r="E16" s="183">
        <v>60</v>
      </c>
      <c r="F16" s="183">
        <v>526</v>
      </c>
      <c r="G16" s="181">
        <v>1155</v>
      </c>
      <c r="H16" s="104">
        <v>9.1947769314472249E-3</v>
      </c>
      <c r="I16" s="190" t="s">
        <v>602</v>
      </c>
      <c r="J16" s="190"/>
      <c r="K16" s="179" t="s">
        <v>1083</v>
      </c>
      <c r="L16" s="183">
        <v>17</v>
      </c>
      <c r="M16" s="183">
        <v>30</v>
      </c>
      <c r="N16" s="183">
        <v>3</v>
      </c>
      <c r="O16" s="183">
        <v>96</v>
      </c>
      <c r="P16" s="181">
        <v>146</v>
      </c>
      <c r="Q16" s="104">
        <v>8.404328804973521E-3</v>
      </c>
      <c r="R16" s="190" t="s">
        <v>602</v>
      </c>
      <c r="T16" s="82" t="s">
        <v>1083</v>
      </c>
      <c r="U16" s="102">
        <v>6</v>
      </c>
      <c r="V16" s="102">
        <v>13</v>
      </c>
      <c r="W16" s="102">
        <v>1</v>
      </c>
      <c r="X16" s="102">
        <v>26</v>
      </c>
      <c r="Y16" s="103">
        <v>46</v>
      </c>
      <c r="Z16" s="104">
        <v>2.906242102602982E-3</v>
      </c>
      <c r="AA16" s="83" t="s">
        <v>602</v>
      </c>
    </row>
    <row r="17" spans="2:27" ht="25" customHeight="1" thickBot="1">
      <c r="B17" s="234" t="s">
        <v>320</v>
      </c>
      <c r="C17" s="217">
        <v>7286</v>
      </c>
      <c r="D17" s="217">
        <v>2095</v>
      </c>
      <c r="E17" s="217">
        <v>619</v>
      </c>
      <c r="F17" s="217">
        <v>8140</v>
      </c>
      <c r="G17" s="217">
        <v>18140</v>
      </c>
      <c r="H17" s="235">
        <v>1</v>
      </c>
      <c r="I17" s="219" t="s">
        <v>322</v>
      </c>
      <c r="K17" s="234" t="s">
        <v>320</v>
      </c>
      <c r="L17" s="217">
        <v>6498</v>
      </c>
      <c r="M17" s="217">
        <v>2047</v>
      </c>
      <c r="N17" s="217">
        <v>581</v>
      </c>
      <c r="O17" s="217">
        <v>8246</v>
      </c>
      <c r="P17" s="217">
        <v>17372</v>
      </c>
      <c r="Q17" s="235">
        <v>1</v>
      </c>
      <c r="R17" s="219" t="s">
        <v>322</v>
      </c>
      <c r="T17" s="116" t="s">
        <v>320</v>
      </c>
      <c r="U17" s="269">
        <v>5707</v>
      </c>
      <c r="V17" s="269">
        <v>1955</v>
      </c>
      <c r="W17" s="269">
        <v>548</v>
      </c>
      <c r="X17" s="269">
        <v>7618</v>
      </c>
      <c r="Y17" s="269">
        <v>15828</v>
      </c>
      <c r="Z17" s="235">
        <v>1</v>
      </c>
      <c r="AA17" s="117" t="s">
        <v>322</v>
      </c>
    </row>
    <row r="18" spans="2:27" ht="26.5" customHeight="1">
      <c r="B18" s="497" t="s">
        <v>448</v>
      </c>
      <c r="C18" s="497"/>
      <c r="D18" s="497"/>
      <c r="E18" s="497"/>
      <c r="F18" s="554" t="s">
        <v>377</v>
      </c>
      <c r="G18" s="554"/>
      <c r="H18" s="554"/>
      <c r="I18" s="554"/>
      <c r="K18" s="497" t="s">
        <v>448</v>
      </c>
      <c r="L18" s="497"/>
      <c r="M18" s="497"/>
      <c r="N18" s="497"/>
      <c r="O18" s="554" t="s">
        <v>377</v>
      </c>
      <c r="P18" s="554"/>
      <c r="Q18" s="554"/>
      <c r="R18" s="554"/>
      <c r="T18" s="497" t="s">
        <v>448</v>
      </c>
      <c r="U18" s="497"/>
      <c r="V18" s="497"/>
      <c r="W18" s="497"/>
      <c r="X18" s="554" t="s">
        <v>378</v>
      </c>
      <c r="Y18" s="554"/>
      <c r="Z18" s="554"/>
      <c r="AA18" s="554"/>
    </row>
    <row r="19" spans="2:27" ht="14">
      <c r="B19" s="497"/>
      <c r="C19" s="497"/>
      <c r="D19" s="497"/>
      <c r="E19" s="497"/>
      <c r="F19" s="554"/>
      <c r="G19" s="554"/>
      <c r="H19" s="554"/>
      <c r="I19" s="554"/>
      <c r="K19" s="497"/>
      <c r="L19" s="497"/>
      <c r="M19" s="497"/>
      <c r="N19" s="497"/>
      <c r="O19" s="554"/>
      <c r="P19" s="554"/>
      <c r="Q19" s="554"/>
      <c r="R19" s="554"/>
      <c r="T19" s="497"/>
      <c r="U19" s="497"/>
      <c r="V19" s="497"/>
      <c r="W19" s="497"/>
      <c r="X19" s="554"/>
      <c r="Y19" s="554"/>
      <c r="Z19" s="554"/>
      <c r="AA19" s="554"/>
    </row>
    <row r="20" spans="2:27" ht="14">
      <c r="C20" s="159"/>
      <c r="D20" s="159"/>
      <c r="E20" s="159"/>
      <c r="F20" s="159"/>
      <c r="G20" s="159"/>
    </row>
  </sheetData>
  <mergeCells count="42">
    <mergeCell ref="H4:H5"/>
    <mergeCell ref="I4:I7"/>
    <mergeCell ref="C5:D5"/>
    <mergeCell ref="E5:F5"/>
    <mergeCell ref="G6:G7"/>
    <mergeCell ref="H6:H7"/>
    <mergeCell ref="B18:E19"/>
    <mergeCell ref="F18:I19"/>
    <mergeCell ref="K2:R2"/>
    <mergeCell ref="K3:R3"/>
    <mergeCell ref="K4:K7"/>
    <mergeCell ref="L4:M4"/>
    <mergeCell ref="N4:O4"/>
    <mergeCell ref="P4:P5"/>
    <mergeCell ref="B2:I2"/>
    <mergeCell ref="B3:I3"/>
    <mergeCell ref="B4:B7"/>
    <mergeCell ref="C4:D4"/>
    <mergeCell ref="E4:F4"/>
    <mergeCell ref="G4:G5"/>
    <mergeCell ref="K18:N19"/>
    <mergeCell ref="O18:R19"/>
    <mergeCell ref="T2:AA2"/>
    <mergeCell ref="T3:AA3"/>
    <mergeCell ref="T4:T7"/>
    <mergeCell ref="U4:V4"/>
    <mergeCell ref="W4:X4"/>
    <mergeCell ref="Y4:Y5"/>
    <mergeCell ref="Z4:Z5"/>
    <mergeCell ref="AA4:AA7"/>
    <mergeCell ref="U5:V5"/>
    <mergeCell ref="W5:X5"/>
    <mergeCell ref="Y6:Y7"/>
    <mergeCell ref="Z6:Z7"/>
    <mergeCell ref="T18:W19"/>
    <mergeCell ref="X18:AA19"/>
    <mergeCell ref="Q4:Q5"/>
    <mergeCell ref="R4:R7"/>
    <mergeCell ref="L5:M5"/>
    <mergeCell ref="N5:O5"/>
    <mergeCell ref="P6:P7"/>
    <mergeCell ref="Q6:Q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88AD-53A1-4F47-BE5C-F30ED536541B}">
  <dimension ref="B1:AJ18"/>
  <sheetViews>
    <sheetView showGridLines="0" rightToLeft="1" zoomScale="90" zoomScaleNormal="90" workbookViewId="0">
      <selection activeCell="A10" sqref="A10"/>
    </sheetView>
  </sheetViews>
  <sheetFormatPr defaultColWidth="8.7265625" defaultRowHeight="24" customHeight="1"/>
  <cols>
    <col min="1" max="2" width="15.54296875" style="60" customWidth="1"/>
    <col min="3" max="8" width="11.54296875" style="60" customWidth="1"/>
    <col min="9" max="9" width="15.54296875" style="60" customWidth="1"/>
    <col min="10" max="10" width="8.7265625" style="60"/>
    <col min="11" max="11" width="16" style="60" customWidth="1"/>
    <col min="12" max="17" width="8.7265625" style="60"/>
    <col min="18" max="18" width="16" style="60" customWidth="1"/>
    <col min="19" max="19" width="8.7265625" style="60"/>
    <col min="20" max="20" width="16" style="60" customWidth="1"/>
    <col min="21" max="26" width="8.7265625" style="60"/>
    <col min="27" max="27" width="16" style="60" customWidth="1"/>
    <col min="28" max="28" width="8.7265625" style="60"/>
    <col min="29" max="29" width="16" style="60" customWidth="1"/>
    <col min="30" max="35" width="8.7265625" style="60"/>
    <col min="36" max="36" width="16" style="60" customWidth="1"/>
    <col min="37" max="16384" width="8.7265625" style="60"/>
  </cols>
  <sheetData>
    <row r="1" spans="2:36" ht="50.15" customHeight="1"/>
    <row r="2" spans="2:36" ht="25" customHeight="1">
      <c r="B2" s="511" t="s">
        <v>651</v>
      </c>
      <c r="C2" s="511"/>
      <c r="D2" s="511"/>
      <c r="E2" s="511"/>
      <c r="F2" s="511"/>
      <c r="G2" s="511"/>
      <c r="H2" s="511"/>
      <c r="I2" s="511"/>
      <c r="K2" s="511" t="s">
        <v>652</v>
      </c>
      <c r="L2" s="511"/>
      <c r="M2" s="511"/>
      <c r="N2" s="511"/>
      <c r="O2" s="511"/>
      <c r="P2" s="511"/>
      <c r="Q2" s="511"/>
      <c r="R2" s="511"/>
      <c r="T2" s="511" t="s">
        <v>653</v>
      </c>
      <c r="U2" s="511"/>
      <c r="V2" s="511"/>
      <c r="W2" s="511"/>
      <c r="X2" s="511"/>
      <c r="Y2" s="511"/>
      <c r="Z2" s="511"/>
      <c r="AA2" s="511"/>
      <c r="AC2" s="511" t="s">
        <v>654</v>
      </c>
      <c r="AD2" s="511"/>
      <c r="AE2" s="511"/>
      <c r="AF2" s="511"/>
      <c r="AG2" s="511"/>
      <c r="AH2" s="511"/>
      <c r="AI2" s="511"/>
      <c r="AJ2" s="511"/>
    </row>
    <row r="3" spans="2:36" ht="25" customHeight="1">
      <c r="B3" s="499" t="s">
        <v>655</v>
      </c>
      <c r="C3" s="499"/>
      <c r="D3" s="499"/>
      <c r="E3" s="499"/>
      <c r="F3" s="499"/>
      <c r="G3" s="499"/>
      <c r="H3" s="499"/>
      <c r="I3" s="499"/>
      <c r="K3" s="499" t="s">
        <v>656</v>
      </c>
      <c r="L3" s="499"/>
      <c r="M3" s="499"/>
      <c r="N3" s="499"/>
      <c r="O3" s="499"/>
      <c r="P3" s="499"/>
      <c r="Q3" s="499"/>
      <c r="R3" s="499"/>
      <c r="T3" s="499" t="s">
        <v>657</v>
      </c>
      <c r="U3" s="499"/>
      <c r="V3" s="499"/>
      <c r="W3" s="499"/>
      <c r="X3" s="499"/>
      <c r="Y3" s="499"/>
      <c r="Z3" s="499"/>
      <c r="AA3" s="499"/>
      <c r="AC3" s="499" t="s">
        <v>658</v>
      </c>
      <c r="AD3" s="499"/>
      <c r="AE3" s="499"/>
      <c r="AF3" s="499"/>
      <c r="AG3" s="499"/>
      <c r="AH3" s="499"/>
      <c r="AI3" s="499"/>
      <c r="AJ3" s="499"/>
    </row>
    <row r="4" spans="2:36" ht="25" customHeight="1">
      <c r="B4" s="545" t="s">
        <v>659</v>
      </c>
      <c r="C4" s="515" t="s">
        <v>328</v>
      </c>
      <c r="D4" s="516"/>
      <c r="E4" s="515" t="s">
        <v>329</v>
      </c>
      <c r="F4" s="516"/>
      <c r="G4" s="517" t="s">
        <v>320</v>
      </c>
      <c r="H4" s="517" t="s">
        <v>389</v>
      </c>
      <c r="I4" s="574" t="s">
        <v>660</v>
      </c>
      <c r="K4" s="545" t="s">
        <v>659</v>
      </c>
      <c r="L4" s="515" t="s">
        <v>328</v>
      </c>
      <c r="M4" s="516"/>
      <c r="N4" s="515" t="s">
        <v>329</v>
      </c>
      <c r="O4" s="516"/>
      <c r="P4" s="517" t="s">
        <v>320</v>
      </c>
      <c r="Q4" s="517" t="s">
        <v>389</v>
      </c>
      <c r="R4" s="574" t="s">
        <v>660</v>
      </c>
      <c r="T4" s="545" t="s">
        <v>659</v>
      </c>
      <c r="U4" s="515" t="s">
        <v>328</v>
      </c>
      <c r="V4" s="516"/>
      <c r="W4" s="515" t="s">
        <v>329</v>
      </c>
      <c r="X4" s="516"/>
      <c r="Y4" s="517" t="s">
        <v>320</v>
      </c>
      <c r="Z4" s="517" t="s">
        <v>389</v>
      </c>
      <c r="AA4" s="574" t="s">
        <v>660</v>
      </c>
      <c r="AC4" s="545" t="s">
        <v>661</v>
      </c>
      <c r="AD4" s="515" t="s">
        <v>328</v>
      </c>
      <c r="AE4" s="516"/>
      <c r="AF4" s="515" t="s">
        <v>329</v>
      </c>
      <c r="AG4" s="516"/>
      <c r="AH4" s="517" t="s">
        <v>320</v>
      </c>
      <c r="AI4" s="517" t="s">
        <v>389</v>
      </c>
      <c r="AJ4" s="574" t="s">
        <v>660</v>
      </c>
    </row>
    <row r="5" spans="2:36" ht="25" customHeight="1">
      <c r="B5" s="513"/>
      <c r="C5" s="520" t="s">
        <v>331</v>
      </c>
      <c r="D5" s="521"/>
      <c r="E5" s="522" t="s">
        <v>332</v>
      </c>
      <c r="F5" s="523"/>
      <c r="G5" s="506"/>
      <c r="H5" s="506"/>
      <c r="I5" s="547"/>
      <c r="K5" s="513"/>
      <c r="L5" s="520" t="s">
        <v>331</v>
      </c>
      <c r="M5" s="521"/>
      <c r="N5" s="522" t="s">
        <v>332</v>
      </c>
      <c r="O5" s="523"/>
      <c r="P5" s="506"/>
      <c r="Q5" s="506"/>
      <c r="R5" s="547"/>
      <c r="T5" s="513"/>
      <c r="U5" s="520" t="s">
        <v>331</v>
      </c>
      <c r="V5" s="521"/>
      <c r="W5" s="522" t="s">
        <v>332</v>
      </c>
      <c r="X5" s="523"/>
      <c r="Y5" s="506"/>
      <c r="Z5" s="506"/>
      <c r="AA5" s="547"/>
      <c r="AC5" s="513"/>
      <c r="AD5" s="520" t="s">
        <v>331</v>
      </c>
      <c r="AE5" s="521"/>
      <c r="AF5" s="522" t="s">
        <v>332</v>
      </c>
      <c r="AG5" s="523"/>
      <c r="AH5" s="506"/>
      <c r="AI5" s="506"/>
      <c r="AJ5" s="547"/>
    </row>
    <row r="6" spans="2:36" ht="25" customHeight="1">
      <c r="B6" s="513"/>
      <c r="C6" s="27" t="s">
        <v>333</v>
      </c>
      <c r="D6" s="27" t="s">
        <v>334</v>
      </c>
      <c r="E6" s="28" t="s">
        <v>333</v>
      </c>
      <c r="F6" s="29" t="s">
        <v>334</v>
      </c>
      <c r="G6" s="524" t="s">
        <v>322</v>
      </c>
      <c r="H6" s="524" t="s">
        <v>391</v>
      </c>
      <c r="I6" s="547"/>
      <c r="K6" s="513"/>
      <c r="L6" s="27" t="s">
        <v>333</v>
      </c>
      <c r="M6" s="27" t="s">
        <v>334</v>
      </c>
      <c r="N6" s="28" t="s">
        <v>333</v>
      </c>
      <c r="O6" s="29" t="s">
        <v>334</v>
      </c>
      <c r="P6" s="524" t="s">
        <v>322</v>
      </c>
      <c r="Q6" s="524" t="s">
        <v>391</v>
      </c>
      <c r="R6" s="547"/>
      <c r="T6" s="513"/>
      <c r="U6" s="27" t="s">
        <v>333</v>
      </c>
      <c r="V6" s="27" t="s">
        <v>334</v>
      </c>
      <c r="W6" s="28" t="s">
        <v>333</v>
      </c>
      <c r="X6" s="29" t="s">
        <v>334</v>
      </c>
      <c r="Y6" s="524" t="s">
        <v>322</v>
      </c>
      <c r="Z6" s="524" t="s">
        <v>391</v>
      </c>
      <c r="AA6" s="547"/>
      <c r="AC6" s="513"/>
      <c r="AD6" s="27" t="s">
        <v>333</v>
      </c>
      <c r="AE6" s="27" t="s">
        <v>334</v>
      </c>
      <c r="AF6" s="28" t="s">
        <v>333</v>
      </c>
      <c r="AG6" s="29" t="s">
        <v>334</v>
      </c>
      <c r="AH6" s="524" t="s">
        <v>322</v>
      </c>
      <c r="AI6" s="524" t="s">
        <v>391</v>
      </c>
      <c r="AJ6" s="547"/>
    </row>
    <row r="7" spans="2:36" ht="41.5" customHeight="1">
      <c r="B7" s="513"/>
      <c r="C7" s="187" t="s">
        <v>335</v>
      </c>
      <c r="D7" s="188" t="s">
        <v>336</v>
      </c>
      <c r="E7" s="188" t="s">
        <v>335</v>
      </c>
      <c r="F7" s="189" t="s">
        <v>336</v>
      </c>
      <c r="G7" s="524"/>
      <c r="H7" s="524"/>
      <c r="I7" s="547"/>
      <c r="K7" s="513"/>
      <c r="L7" s="188" t="s">
        <v>335</v>
      </c>
      <c r="M7" s="188" t="s">
        <v>336</v>
      </c>
      <c r="N7" s="188" t="s">
        <v>335</v>
      </c>
      <c r="O7" s="189" t="s">
        <v>336</v>
      </c>
      <c r="P7" s="524"/>
      <c r="Q7" s="524"/>
      <c r="R7" s="547"/>
      <c r="T7" s="513"/>
      <c r="U7" s="188" t="s">
        <v>335</v>
      </c>
      <c r="V7" s="188" t="s">
        <v>336</v>
      </c>
      <c r="W7" s="188" t="s">
        <v>335</v>
      </c>
      <c r="X7" s="189" t="s">
        <v>336</v>
      </c>
      <c r="Y7" s="524"/>
      <c r="Z7" s="524"/>
      <c r="AA7" s="547"/>
      <c r="AC7" s="513"/>
      <c r="AD7" s="188" t="s">
        <v>335</v>
      </c>
      <c r="AE7" s="188" t="s">
        <v>336</v>
      </c>
      <c r="AF7" s="188" t="s">
        <v>335</v>
      </c>
      <c r="AG7" s="189" t="s">
        <v>336</v>
      </c>
      <c r="AH7" s="524"/>
      <c r="AI7" s="524"/>
      <c r="AJ7" s="547"/>
    </row>
    <row r="8" spans="2:36" ht="25" customHeight="1">
      <c r="B8" s="179" t="s">
        <v>662</v>
      </c>
      <c r="C8" s="183">
        <v>4928</v>
      </c>
      <c r="D8" s="183">
        <v>1277</v>
      </c>
      <c r="E8" s="183">
        <v>418</v>
      </c>
      <c r="F8" s="183">
        <v>6137</v>
      </c>
      <c r="G8" s="181">
        <v>12760</v>
      </c>
      <c r="H8" s="237">
        <v>0.7034178610804851</v>
      </c>
      <c r="I8" s="190" t="s">
        <v>663</v>
      </c>
      <c r="K8" s="179" t="s">
        <v>662</v>
      </c>
      <c r="L8" s="183">
        <v>6187</v>
      </c>
      <c r="M8" s="183">
        <v>1663</v>
      </c>
      <c r="N8" s="183">
        <v>463</v>
      </c>
      <c r="O8" s="183">
        <v>7678</v>
      </c>
      <c r="P8" s="181">
        <v>15991</v>
      </c>
      <c r="Q8" s="248">
        <v>0.92050425972829841</v>
      </c>
      <c r="R8" s="190" t="s">
        <v>663</v>
      </c>
      <c r="T8" s="82" t="s">
        <v>662</v>
      </c>
      <c r="U8" s="102">
        <v>5488</v>
      </c>
      <c r="V8" s="102">
        <v>1694</v>
      </c>
      <c r="W8" s="102">
        <v>485</v>
      </c>
      <c r="X8" s="102">
        <v>7135</v>
      </c>
      <c r="Y8" s="103">
        <v>14802</v>
      </c>
      <c r="Z8" s="104">
        <v>0.93517816527672482</v>
      </c>
      <c r="AA8" s="83" t="s">
        <v>663</v>
      </c>
      <c r="AC8" s="82" t="s">
        <v>662</v>
      </c>
      <c r="AD8" s="102">
        <v>7320</v>
      </c>
      <c r="AE8" s="102">
        <v>1947</v>
      </c>
      <c r="AF8" s="102">
        <v>590</v>
      </c>
      <c r="AG8" s="102">
        <v>7100</v>
      </c>
      <c r="AH8" s="103">
        <v>16957</v>
      </c>
      <c r="AI8" s="104">
        <v>0.92257889009793248</v>
      </c>
      <c r="AJ8" s="83" t="s">
        <v>663</v>
      </c>
    </row>
    <row r="9" spans="2:36" ht="25" customHeight="1">
      <c r="B9" s="179" t="s">
        <v>664</v>
      </c>
      <c r="C9" s="183">
        <v>84</v>
      </c>
      <c r="D9" s="183">
        <v>109</v>
      </c>
      <c r="E9" s="183">
        <v>71</v>
      </c>
      <c r="F9" s="183">
        <v>248</v>
      </c>
      <c r="G9" s="181">
        <v>512</v>
      </c>
      <c r="H9" s="237">
        <v>2.822491730981257E-2</v>
      </c>
      <c r="I9" s="21" t="s">
        <v>665</v>
      </c>
      <c r="K9" s="179" t="s">
        <v>664</v>
      </c>
      <c r="L9" s="183">
        <v>122</v>
      </c>
      <c r="M9" s="183">
        <v>184</v>
      </c>
      <c r="N9" s="183">
        <v>97</v>
      </c>
      <c r="O9" s="183">
        <v>445</v>
      </c>
      <c r="P9" s="181">
        <v>848</v>
      </c>
      <c r="Q9" s="248">
        <v>4.881418374395579E-2</v>
      </c>
      <c r="R9" s="21" t="s">
        <v>665</v>
      </c>
      <c r="T9" s="82" t="s">
        <v>664</v>
      </c>
      <c r="U9" s="102">
        <v>127</v>
      </c>
      <c r="V9" s="102">
        <v>215</v>
      </c>
      <c r="W9" s="102">
        <v>55</v>
      </c>
      <c r="X9" s="102">
        <v>279</v>
      </c>
      <c r="Y9" s="103">
        <v>676</v>
      </c>
      <c r="Z9" s="104">
        <v>4.2709123073035128E-2</v>
      </c>
      <c r="AA9" s="21" t="s">
        <v>665</v>
      </c>
      <c r="AC9" s="82" t="s">
        <v>664</v>
      </c>
      <c r="AD9" s="102">
        <v>132</v>
      </c>
      <c r="AE9" s="102">
        <v>156</v>
      </c>
      <c r="AF9" s="102">
        <v>41</v>
      </c>
      <c r="AG9" s="102">
        <v>263</v>
      </c>
      <c r="AH9" s="103">
        <v>592</v>
      </c>
      <c r="AI9" s="104">
        <v>3.2208922742110992E-2</v>
      </c>
      <c r="AJ9" s="21" t="s">
        <v>665</v>
      </c>
    </row>
    <row r="10" spans="2:36" ht="25" customHeight="1">
      <c r="B10" s="179" t="s">
        <v>666</v>
      </c>
      <c r="C10" s="183">
        <v>181</v>
      </c>
      <c r="D10" s="183">
        <v>155</v>
      </c>
      <c r="E10" s="183">
        <v>15</v>
      </c>
      <c r="F10" s="183">
        <v>140</v>
      </c>
      <c r="G10" s="181">
        <v>491</v>
      </c>
      <c r="H10" s="237">
        <v>2.7067254685777288E-2</v>
      </c>
      <c r="I10" s="61" t="s">
        <v>667</v>
      </c>
      <c r="K10" s="179" t="s">
        <v>668</v>
      </c>
      <c r="L10" s="183">
        <v>187</v>
      </c>
      <c r="M10" s="183">
        <v>199</v>
      </c>
      <c r="N10" s="183">
        <v>20</v>
      </c>
      <c r="O10" s="183">
        <v>119</v>
      </c>
      <c r="P10" s="181">
        <v>525</v>
      </c>
      <c r="Q10" s="248">
        <v>3.0221045360349988E-2</v>
      </c>
      <c r="R10" s="61" t="s">
        <v>669</v>
      </c>
      <c r="T10" s="82" t="s">
        <v>668</v>
      </c>
      <c r="U10" s="102">
        <v>80</v>
      </c>
      <c r="V10" s="102">
        <v>24</v>
      </c>
      <c r="W10" s="102">
        <v>6</v>
      </c>
      <c r="X10" s="102">
        <v>169</v>
      </c>
      <c r="Y10" s="103">
        <v>279</v>
      </c>
      <c r="Z10" s="104">
        <v>1.7626990144048522E-2</v>
      </c>
      <c r="AA10" s="61" t="s">
        <v>669</v>
      </c>
      <c r="AC10" s="82" t="s">
        <v>668</v>
      </c>
      <c r="AD10" s="102">
        <v>56</v>
      </c>
      <c r="AE10" s="102">
        <v>19</v>
      </c>
      <c r="AF10" s="102">
        <v>11</v>
      </c>
      <c r="AG10" s="102">
        <v>58</v>
      </c>
      <c r="AH10" s="103">
        <v>144</v>
      </c>
      <c r="AI10" s="104">
        <v>7.8346028291621326E-3</v>
      </c>
      <c r="AJ10" s="61" t="s">
        <v>669</v>
      </c>
    </row>
    <row r="11" spans="2:36" ht="25" customHeight="1">
      <c r="B11" s="179" t="s">
        <v>1083</v>
      </c>
      <c r="C11" s="183">
        <v>2093</v>
      </c>
      <c r="D11" s="183">
        <v>554</v>
      </c>
      <c r="E11" s="183">
        <v>115</v>
      </c>
      <c r="F11" s="183">
        <v>1615</v>
      </c>
      <c r="G11" s="181">
        <v>4377</v>
      </c>
      <c r="H11" s="237">
        <v>0.24128996692392501</v>
      </c>
      <c r="I11" s="190" t="s">
        <v>598</v>
      </c>
      <c r="K11" s="222" t="s">
        <v>670</v>
      </c>
      <c r="L11" s="183">
        <v>0</v>
      </c>
      <c r="M11" s="183">
        <v>0</v>
      </c>
      <c r="N11" s="183">
        <v>0</v>
      </c>
      <c r="O11" s="183">
        <v>0</v>
      </c>
      <c r="P11" s="181">
        <v>0</v>
      </c>
      <c r="Q11" s="248">
        <v>0</v>
      </c>
      <c r="R11" s="61" t="s">
        <v>671</v>
      </c>
      <c r="T11" s="82" t="s">
        <v>670</v>
      </c>
      <c r="U11" s="273">
        <v>0</v>
      </c>
      <c r="V11" s="273">
        <v>1</v>
      </c>
      <c r="W11" s="273">
        <v>0</v>
      </c>
      <c r="X11" s="273">
        <v>0</v>
      </c>
      <c r="Y11" s="274">
        <v>1</v>
      </c>
      <c r="Z11" s="104">
        <v>6.3179176143543083E-5</v>
      </c>
      <c r="AA11" s="61" t="s">
        <v>671</v>
      </c>
      <c r="AC11" s="82" t="s">
        <v>670</v>
      </c>
      <c r="AD11" s="102">
        <v>0</v>
      </c>
      <c r="AE11" s="102">
        <v>0</v>
      </c>
      <c r="AF11" s="102">
        <v>0</v>
      </c>
      <c r="AG11" s="102">
        <v>1</v>
      </c>
      <c r="AH11" s="103">
        <v>1</v>
      </c>
      <c r="AI11" s="104">
        <v>5.4406964091403702E-5</v>
      </c>
      <c r="AJ11" s="61" t="s">
        <v>671</v>
      </c>
    </row>
    <row r="12" spans="2:36" ht="25" customHeight="1" thickBot="1">
      <c r="B12" s="234" t="s">
        <v>320</v>
      </c>
      <c r="C12" s="217">
        <v>7286</v>
      </c>
      <c r="D12" s="217">
        <v>2095</v>
      </c>
      <c r="E12" s="217">
        <v>619</v>
      </c>
      <c r="F12" s="217">
        <v>8140</v>
      </c>
      <c r="G12" s="217">
        <v>18140</v>
      </c>
      <c r="H12" s="235">
        <v>1</v>
      </c>
      <c r="I12" s="219" t="s">
        <v>322</v>
      </c>
      <c r="K12" s="179" t="s">
        <v>672</v>
      </c>
      <c r="L12" s="183">
        <v>0</v>
      </c>
      <c r="M12" s="183">
        <v>0</v>
      </c>
      <c r="N12" s="183">
        <v>0</v>
      </c>
      <c r="O12" s="183">
        <v>0</v>
      </c>
      <c r="P12" s="181">
        <v>0</v>
      </c>
      <c r="Q12" s="248">
        <v>0</v>
      </c>
      <c r="R12" s="61" t="s">
        <v>673</v>
      </c>
      <c r="T12" s="82" t="s">
        <v>672</v>
      </c>
      <c r="U12" s="102">
        <v>10</v>
      </c>
      <c r="V12" s="102">
        <v>18</v>
      </c>
      <c r="W12" s="102">
        <v>2</v>
      </c>
      <c r="X12" s="102">
        <v>28</v>
      </c>
      <c r="Y12" s="103">
        <v>58</v>
      </c>
      <c r="Z12" s="104">
        <v>3.664392216325499E-3</v>
      </c>
      <c r="AA12" s="61" t="s">
        <v>673</v>
      </c>
      <c r="AC12" s="82" t="s">
        <v>672</v>
      </c>
      <c r="AD12" s="102">
        <v>59</v>
      </c>
      <c r="AE12" s="102">
        <v>125</v>
      </c>
      <c r="AF12" s="102">
        <v>2</v>
      </c>
      <c r="AG12" s="102">
        <v>8</v>
      </c>
      <c r="AH12" s="103">
        <v>194</v>
      </c>
      <c r="AI12" s="104">
        <v>1.0554951033732317E-2</v>
      </c>
      <c r="AJ12" s="61" t="s">
        <v>673</v>
      </c>
    </row>
    <row r="13" spans="2:36" ht="26.5" customHeight="1">
      <c r="B13" s="497" t="s">
        <v>448</v>
      </c>
      <c r="C13" s="497"/>
      <c r="D13" s="497"/>
      <c r="E13" s="497"/>
      <c r="F13" s="554" t="s">
        <v>377</v>
      </c>
      <c r="G13" s="554"/>
      <c r="H13" s="554"/>
      <c r="I13" s="554"/>
      <c r="K13" s="179" t="s">
        <v>1083</v>
      </c>
      <c r="L13" s="183">
        <v>2</v>
      </c>
      <c r="M13" s="183">
        <v>1</v>
      </c>
      <c r="N13" s="183">
        <v>1</v>
      </c>
      <c r="O13" s="183">
        <v>4</v>
      </c>
      <c r="P13" s="181">
        <v>8</v>
      </c>
      <c r="Q13" s="248">
        <v>4.6051116739580933E-4</v>
      </c>
      <c r="R13" s="190" t="s">
        <v>598</v>
      </c>
      <c r="T13" s="82" t="s">
        <v>1083</v>
      </c>
      <c r="U13" s="102">
        <v>2</v>
      </c>
      <c r="V13" s="102">
        <v>3</v>
      </c>
      <c r="W13" s="102">
        <v>0</v>
      </c>
      <c r="X13" s="102">
        <v>7</v>
      </c>
      <c r="Y13" s="103">
        <v>12</v>
      </c>
      <c r="Z13" s="104">
        <v>7.5815011372251705E-4</v>
      </c>
      <c r="AA13" s="83" t="s">
        <v>598</v>
      </c>
      <c r="AC13" s="82" t="s">
        <v>674</v>
      </c>
      <c r="AD13" s="102">
        <v>1</v>
      </c>
      <c r="AE13" s="102">
        <v>1</v>
      </c>
      <c r="AF13" s="102">
        <v>0</v>
      </c>
      <c r="AG13" s="102">
        <v>1</v>
      </c>
      <c r="AH13" s="103">
        <v>3</v>
      </c>
      <c r="AI13" s="104">
        <v>1.6322089227421109E-4</v>
      </c>
      <c r="AJ13" s="61" t="s">
        <v>675</v>
      </c>
    </row>
    <row r="14" spans="2:36" ht="14.5" thickBot="1">
      <c r="B14" s="497"/>
      <c r="C14" s="497"/>
      <c r="D14" s="497"/>
      <c r="E14" s="497"/>
      <c r="F14" s="554"/>
      <c r="G14" s="554"/>
      <c r="H14" s="554"/>
      <c r="I14" s="554"/>
      <c r="K14" s="234" t="s">
        <v>320</v>
      </c>
      <c r="L14" s="217">
        <v>6498</v>
      </c>
      <c r="M14" s="217">
        <v>2047</v>
      </c>
      <c r="N14" s="217">
        <v>581</v>
      </c>
      <c r="O14" s="217">
        <v>8246</v>
      </c>
      <c r="P14" s="217">
        <v>17372</v>
      </c>
      <c r="Q14" s="235">
        <v>1</v>
      </c>
      <c r="R14" s="219" t="s">
        <v>322</v>
      </c>
      <c r="T14" s="116" t="s">
        <v>320</v>
      </c>
      <c r="U14" s="269">
        <v>5707</v>
      </c>
      <c r="V14" s="269">
        <v>1955</v>
      </c>
      <c r="W14" s="269">
        <v>548</v>
      </c>
      <c r="X14" s="269">
        <v>7618</v>
      </c>
      <c r="Y14" s="269">
        <v>15828</v>
      </c>
      <c r="Z14" s="235">
        <v>1</v>
      </c>
      <c r="AA14" s="117" t="s">
        <v>322</v>
      </c>
      <c r="AC14" s="82" t="s">
        <v>676</v>
      </c>
      <c r="AD14" s="102">
        <v>0</v>
      </c>
      <c r="AE14" s="102">
        <v>2</v>
      </c>
      <c r="AF14" s="102">
        <v>0</v>
      </c>
      <c r="AG14" s="102">
        <v>26</v>
      </c>
      <c r="AH14" s="103">
        <v>28</v>
      </c>
      <c r="AI14" s="104">
        <v>1.5233949945593036E-3</v>
      </c>
      <c r="AJ14" s="61" t="s">
        <v>677</v>
      </c>
    </row>
    <row r="15" spans="2:36" ht="14">
      <c r="C15" s="159"/>
      <c r="D15" s="159"/>
      <c r="E15" s="159"/>
      <c r="F15" s="159"/>
      <c r="G15" s="159"/>
      <c r="K15" s="497" t="s">
        <v>448</v>
      </c>
      <c r="L15" s="497"/>
      <c r="M15" s="497"/>
      <c r="N15" s="497"/>
      <c r="O15" s="554" t="s">
        <v>377</v>
      </c>
      <c r="P15" s="554"/>
      <c r="Q15" s="554"/>
      <c r="R15" s="554"/>
      <c r="T15" s="497" t="s">
        <v>448</v>
      </c>
      <c r="U15" s="497"/>
      <c r="V15" s="497"/>
      <c r="W15" s="497"/>
      <c r="X15" s="554" t="s">
        <v>378</v>
      </c>
      <c r="Y15" s="554"/>
      <c r="Z15" s="554"/>
      <c r="AA15" s="554"/>
      <c r="AC15" s="82" t="s">
        <v>1083</v>
      </c>
      <c r="AD15" s="102">
        <v>86</v>
      </c>
      <c r="AE15" s="102">
        <v>75</v>
      </c>
      <c r="AF15" s="102">
        <v>16</v>
      </c>
      <c r="AG15" s="102">
        <v>284</v>
      </c>
      <c r="AH15" s="103">
        <v>461</v>
      </c>
      <c r="AI15" s="104">
        <v>2.5081610446137107E-2</v>
      </c>
      <c r="AJ15" s="83" t="s">
        <v>598</v>
      </c>
    </row>
    <row r="16" spans="2:36" ht="24" customHeight="1" thickBot="1">
      <c r="K16" s="497"/>
      <c r="L16" s="497"/>
      <c r="M16" s="497"/>
      <c r="N16" s="497"/>
      <c r="O16" s="554"/>
      <c r="P16" s="554"/>
      <c r="Q16" s="554"/>
      <c r="R16" s="554"/>
      <c r="T16" s="497"/>
      <c r="U16" s="497"/>
      <c r="V16" s="497"/>
      <c r="W16" s="497"/>
      <c r="X16" s="554"/>
      <c r="Y16" s="554"/>
      <c r="Z16" s="554"/>
      <c r="AA16" s="554"/>
      <c r="AC16" s="116" t="s">
        <v>320</v>
      </c>
      <c r="AD16" s="269">
        <v>7654</v>
      </c>
      <c r="AE16" s="269">
        <v>2325</v>
      </c>
      <c r="AF16" s="269">
        <v>660</v>
      </c>
      <c r="AG16" s="269">
        <v>7741</v>
      </c>
      <c r="AH16" s="269">
        <v>18380</v>
      </c>
      <c r="AI16" s="235">
        <v>1</v>
      </c>
      <c r="AJ16" s="117" t="s">
        <v>322</v>
      </c>
    </row>
    <row r="17" spans="29:36" ht="24" customHeight="1">
      <c r="AC17" s="497" t="s">
        <v>418</v>
      </c>
      <c r="AD17" s="497"/>
      <c r="AE17" s="497"/>
      <c r="AF17" s="497"/>
      <c r="AG17" s="554" t="s">
        <v>379</v>
      </c>
      <c r="AH17" s="554"/>
      <c r="AI17" s="554"/>
      <c r="AJ17" s="554"/>
    </row>
    <row r="18" spans="29:36" ht="24" customHeight="1">
      <c r="AC18" s="497"/>
      <c r="AD18" s="497"/>
      <c r="AE18" s="497"/>
      <c r="AF18" s="497"/>
      <c r="AG18" s="554"/>
      <c r="AH18" s="554"/>
      <c r="AI18" s="554"/>
      <c r="AJ18" s="554"/>
    </row>
  </sheetData>
  <mergeCells count="56">
    <mergeCell ref="B2:I2"/>
    <mergeCell ref="B3:I3"/>
    <mergeCell ref="B4:B7"/>
    <mergeCell ref="C4:D4"/>
    <mergeCell ref="E4:F4"/>
    <mergeCell ref="G4:G5"/>
    <mergeCell ref="H4:H5"/>
    <mergeCell ref="I4:I7"/>
    <mergeCell ref="C5:D5"/>
    <mergeCell ref="E5:F5"/>
    <mergeCell ref="G6:G7"/>
    <mergeCell ref="H6:H7"/>
    <mergeCell ref="K2:R2"/>
    <mergeCell ref="K3:R3"/>
    <mergeCell ref="K4:K7"/>
    <mergeCell ref="L4:M4"/>
    <mergeCell ref="N4:O4"/>
    <mergeCell ref="P4:P5"/>
    <mergeCell ref="K15:N16"/>
    <mergeCell ref="L5:M5"/>
    <mergeCell ref="B13:E14"/>
    <mergeCell ref="F13:I14"/>
    <mergeCell ref="O15:R16"/>
    <mergeCell ref="Q4:Q5"/>
    <mergeCell ref="R4:R7"/>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T15:W16"/>
    <mergeCell ref="X15:AA16"/>
    <mergeCell ref="AH6:AH7"/>
    <mergeCell ref="AI6:AI7"/>
    <mergeCell ref="AC17:AF18"/>
    <mergeCell ref="AG17:AJ18"/>
    <mergeCell ref="AC2:AJ2"/>
    <mergeCell ref="AC3:AJ3"/>
    <mergeCell ref="AC4:AC7"/>
    <mergeCell ref="AD4:AE4"/>
    <mergeCell ref="AF4:AG4"/>
    <mergeCell ref="AH4:AH5"/>
    <mergeCell ref="AI4:AI5"/>
    <mergeCell ref="AJ4:AJ7"/>
    <mergeCell ref="AD5:AE5"/>
    <mergeCell ref="AF5:AG5"/>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0"/>
  <sheetViews>
    <sheetView showGridLines="0" rightToLeft="1" topLeftCell="A49" zoomScaleNormal="100" workbookViewId="0">
      <selection activeCell="A17" sqref="A17"/>
    </sheetView>
  </sheetViews>
  <sheetFormatPr defaultColWidth="9.1796875" defaultRowHeight="25" customHeight="1"/>
  <cols>
    <col min="1" max="1" width="15.7265625" style="5" customWidth="1"/>
    <col min="2" max="2" width="4.81640625" style="3" customWidth="1"/>
    <col min="3" max="3" width="21.1796875" style="4" customWidth="1"/>
    <col min="4" max="4" width="40.26953125" style="5" customWidth="1"/>
    <col min="5" max="5" width="40.26953125" style="6" customWidth="1"/>
    <col min="6" max="6" width="18.26953125" style="18" customWidth="1"/>
    <col min="7" max="7" width="6.1796875" style="18" customWidth="1"/>
    <col min="8" max="16384" width="9.1796875" style="5"/>
  </cols>
  <sheetData>
    <row r="1" spans="2:14" ht="50.15" customHeight="1">
      <c r="F1" s="487"/>
      <c r="G1" s="487"/>
      <c r="H1" s="7"/>
    </row>
    <row r="2" spans="2:14" s="4" customFormat="1" ht="25" customHeight="1">
      <c r="B2" s="8">
        <v>1</v>
      </c>
      <c r="C2" s="9" t="s">
        <v>88</v>
      </c>
      <c r="D2" s="9"/>
      <c r="E2" s="10"/>
      <c r="F2" s="11" t="s">
        <v>89</v>
      </c>
      <c r="G2" s="12">
        <v>1</v>
      </c>
      <c r="H2" s="13"/>
    </row>
    <row r="3" spans="2:14" ht="25" customHeight="1">
      <c r="B3" s="51">
        <v>1.1000000000000001</v>
      </c>
      <c r="C3" s="52" t="s">
        <v>90</v>
      </c>
      <c r="D3" s="69" t="s">
        <v>91</v>
      </c>
      <c r="E3" s="72" t="s">
        <v>92</v>
      </c>
      <c r="F3" s="53" t="s">
        <v>93</v>
      </c>
      <c r="G3" s="51">
        <v>1.1000000000000001</v>
      </c>
      <c r="H3" s="7"/>
    </row>
    <row r="4" spans="2:14" s="15" customFormat="1" ht="25" customHeight="1">
      <c r="B4" s="51">
        <v>1.2</v>
      </c>
      <c r="C4" s="54" t="s">
        <v>94</v>
      </c>
      <c r="D4" s="69" t="s">
        <v>95</v>
      </c>
      <c r="E4" s="73" t="s">
        <v>96</v>
      </c>
      <c r="F4" s="55" t="s">
        <v>97</v>
      </c>
      <c r="G4" s="51">
        <v>1.2</v>
      </c>
      <c r="H4" s="7"/>
    </row>
    <row r="5" spans="2:14" s="15" customFormat="1" ht="25" customHeight="1">
      <c r="B5" s="51">
        <v>1.3</v>
      </c>
      <c r="C5" s="54" t="s">
        <v>98</v>
      </c>
      <c r="D5" s="493">
        <v>97146080000</v>
      </c>
      <c r="E5" s="493"/>
      <c r="F5" s="55" t="s">
        <v>99</v>
      </c>
      <c r="G5" s="51">
        <v>1.3</v>
      </c>
      <c r="H5" s="7"/>
    </row>
    <row r="6" spans="2:14" s="15" customFormat="1" ht="25" customHeight="1">
      <c r="B6" s="51">
        <v>1.4</v>
      </c>
      <c r="C6" s="54" t="s">
        <v>100</v>
      </c>
      <c r="D6" s="494" t="s">
        <v>101</v>
      </c>
      <c r="E6" s="495"/>
      <c r="F6" s="55" t="s">
        <v>102</v>
      </c>
      <c r="G6" s="51">
        <v>1.4</v>
      </c>
      <c r="H6" s="7"/>
    </row>
    <row r="7" spans="2:14" s="4" customFormat="1" ht="25" customHeight="1">
      <c r="B7" s="8">
        <v>2</v>
      </c>
      <c r="C7" s="50" t="s">
        <v>103</v>
      </c>
      <c r="D7" s="9"/>
      <c r="E7" s="496" t="s">
        <v>104</v>
      </c>
      <c r="F7" s="496"/>
      <c r="G7" s="8">
        <v>2</v>
      </c>
      <c r="H7" s="13"/>
    </row>
    <row r="8" spans="2:14" ht="25" customHeight="1">
      <c r="B8" s="51">
        <v>2.1</v>
      </c>
      <c r="C8" s="56" t="s">
        <v>105</v>
      </c>
      <c r="D8" s="70" t="s">
        <v>106</v>
      </c>
      <c r="E8" s="71" t="s">
        <v>107</v>
      </c>
      <c r="F8" s="55" t="s">
        <v>108</v>
      </c>
      <c r="G8" s="51">
        <v>2.1</v>
      </c>
      <c r="H8" s="7"/>
      <c r="I8" s="497"/>
      <c r="J8" s="497"/>
      <c r="K8" s="497"/>
      <c r="L8" s="488"/>
      <c r="M8" s="488"/>
      <c r="N8" s="488"/>
    </row>
    <row r="9" spans="2:14" ht="91.5" customHeight="1">
      <c r="B9" s="51">
        <v>2.2000000000000002</v>
      </c>
      <c r="C9" s="56" t="s">
        <v>109</v>
      </c>
      <c r="D9" s="452" t="s">
        <v>110</v>
      </c>
      <c r="E9" s="453" t="s">
        <v>111</v>
      </c>
      <c r="F9" s="55" t="s">
        <v>112</v>
      </c>
      <c r="G9" s="51">
        <v>2.2000000000000002</v>
      </c>
      <c r="H9" s="7"/>
    </row>
    <row r="10" spans="2:14" ht="25" customHeight="1">
      <c r="B10" s="51">
        <v>2.2999999999999998</v>
      </c>
      <c r="C10" s="56" t="s">
        <v>113</v>
      </c>
      <c r="D10" s="47" t="s">
        <v>114</v>
      </c>
      <c r="E10" s="74" t="s">
        <v>115</v>
      </c>
      <c r="F10" s="55" t="s">
        <v>116</v>
      </c>
      <c r="G10" s="51">
        <v>2.2999999999999998</v>
      </c>
      <c r="H10" s="7"/>
    </row>
    <row r="11" spans="2:14" ht="25" customHeight="1">
      <c r="B11" s="51">
        <v>2.4</v>
      </c>
      <c r="C11" s="56" t="s">
        <v>117</v>
      </c>
      <c r="D11" s="647" t="s">
        <v>1084</v>
      </c>
      <c r="E11" s="647"/>
      <c r="F11" s="55" t="s">
        <v>118</v>
      </c>
      <c r="G11" s="51">
        <v>2.4</v>
      </c>
      <c r="H11" s="7"/>
    </row>
    <row r="12" spans="2:14" s="4" customFormat="1" ht="25" customHeight="1">
      <c r="B12" s="8">
        <v>3</v>
      </c>
      <c r="C12" s="9" t="s">
        <v>119</v>
      </c>
      <c r="D12" s="9"/>
      <c r="E12" s="10"/>
      <c r="F12" s="16" t="s">
        <v>120</v>
      </c>
      <c r="G12" s="8">
        <v>3</v>
      </c>
      <c r="H12" s="13"/>
    </row>
    <row r="13" spans="2:14" ht="25" customHeight="1">
      <c r="B13" s="51">
        <v>3.1</v>
      </c>
      <c r="C13" s="14" t="s">
        <v>121</v>
      </c>
      <c r="D13" s="63" t="s">
        <v>122</v>
      </c>
      <c r="E13" s="71" t="s">
        <v>123</v>
      </c>
      <c r="F13" s="55" t="s">
        <v>124</v>
      </c>
      <c r="G13" s="51">
        <v>3.1</v>
      </c>
      <c r="H13" s="17"/>
    </row>
    <row r="14" spans="2:14" ht="25" customHeight="1">
      <c r="B14" s="51">
        <v>3.2</v>
      </c>
      <c r="C14" s="14" t="s">
        <v>125</v>
      </c>
      <c r="D14" s="70" t="s">
        <v>126</v>
      </c>
      <c r="E14" s="71" t="s">
        <v>127</v>
      </c>
      <c r="F14" s="55" t="s">
        <v>128</v>
      </c>
      <c r="G14" s="51">
        <v>3.2</v>
      </c>
      <c r="H14" s="7"/>
    </row>
    <row r="15" spans="2:14" ht="25" customHeight="1">
      <c r="B15" s="51">
        <v>3.2</v>
      </c>
      <c r="C15" s="14" t="s">
        <v>129</v>
      </c>
      <c r="D15" s="70" t="s">
        <v>130</v>
      </c>
      <c r="E15" s="71" t="s">
        <v>131</v>
      </c>
      <c r="F15" s="55" t="s">
        <v>132</v>
      </c>
      <c r="G15" s="51">
        <v>3.2</v>
      </c>
      <c r="H15" s="7"/>
    </row>
    <row r="16" spans="2:14" s="4" customFormat="1" ht="25" customHeight="1">
      <c r="B16" s="8">
        <v>4</v>
      </c>
      <c r="C16" s="9" t="s">
        <v>133</v>
      </c>
      <c r="D16" s="9"/>
      <c r="E16" s="492" t="s">
        <v>134</v>
      </c>
      <c r="F16" s="492"/>
      <c r="G16" s="8">
        <v>4</v>
      </c>
      <c r="H16" s="13"/>
    </row>
    <row r="17" spans="2:8" ht="57.5">
      <c r="B17" s="51">
        <v>4.0999999999999996</v>
      </c>
      <c r="C17" s="75" t="s">
        <v>135</v>
      </c>
      <c r="D17" s="63" t="s">
        <v>136</v>
      </c>
      <c r="E17" s="98" t="s">
        <v>137</v>
      </c>
      <c r="F17" s="77" t="s">
        <v>138</v>
      </c>
      <c r="G17" s="51">
        <v>4.0999999999999996</v>
      </c>
      <c r="H17" s="7"/>
    </row>
    <row r="18" spans="2:8" ht="56.25" customHeight="1">
      <c r="B18" s="3">
        <v>4.2</v>
      </c>
      <c r="C18" s="75" t="s">
        <v>139</v>
      </c>
      <c r="D18" s="63" t="s">
        <v>140</v>
      </c>
      <c r="E18" s="98" t="s">
        <v>141</v>
      </c>
      <c r="F18" s="77" t="s">
        <v>142</v>
      </c>
      <c r="G18" s="3">
        <v>4.2</v>
      </c>
      <c r="H18" s="7"/>
    </row>
    <row r="19" spans="2:8" ht="34.5">
      <c r="B19" s="51">
        <v>4.3</v>
      </c>
      <c r="C19" s="56" t="s">
        <v>143</v>
      </c>
      <c r="D19" s="150" t="s">
        <v>144</v>
      </c>
      <c r="E19" s="151" t="s">
        <v>145</v>
      </c>
      <c r="F19" s="152" t="s">
        <v>146</v>
      </c>
      <c r="G19" s="51">
        <v>4.3</v>
      </c>
      <c r="H19" s="7"/>
    </row>
    <row r="20" spans="2:8" ht="46">
      <c r="B20" s="3">
        <v>4.4000000000000004</v>
      </c>
      <c r="C20" s="56" t="s">
        <v>147</v>
      </c>
      <c r="D20" s="150" t="s">
        <v>148</v>
      </c>
      <c r="E20" s="151" t="s">
        <v>149</v>
      </c>
      <c r="F20" s="152" t="s">
        <v>150</v>
      </c>
      <c r="G20" s="3">
        <v>4.4000000000000004</v>
      </c>
      <c r="H20" s="7"/>
    </row>
    <row r="21" spans="2:8" ht="59.25" customHeight="1">
      <c r="B21" s="51">
        <v>4.5</v>
      </c>
      <c r="C21" s="153" t="s">
        <v>151</v>
      </c>
      <c r="D21" s="150" t="s">
        <v>152</v>
      </c>
      <c r="E21" s="151" t="s">
        <v>153</v>
      </c>
      <c r="F21" s="152" t="s">
        <v>154</v>
      </c>
      <c r="G21" s="51">
        <v>4.5</v>
      </c>
      <c r="H21" s="7"/>
    </row>
    <row r="22" spans="2:8" ht="69">
      <c r="B22" s="3">
        <v>4.5999999999999996</v>
      </c>
      <c r="C22" s="153" t="s">
        <v>155</v>
      </c>
      <c r="D22" s="150" t="s">
        <v>156</v>
      </c>
      <c r="E22" s="151" t="s">
        <v>157</v>
      </c>
      <c r="F22" s="454" t="s">
        <v>158</v>
      </c>
      <c r="G22" s="3">
        <v>4.5999999999999996</v>
      </c>
      <c r="H22" s="7"/>
    </row>
    <row r="23" spans="2:8" ht="34.5">
      <c r="B23" s="51">
        <v>4.7</v>
      </c>
      <c r="C23" s="56" t="s">
        <v>159</v>
      </c>
      <c r="D23" s="150" t="s">
        <v>160</v>
      </c>
      <c r="E23" s="151" t="s">
        <v>161</v>
      </c>
      <c r="F23" s="152" t="s">
        <v>162</v>
      </c>
      <c r="G23" s="51">
        <v>4.7</v>
      </c>
      <c r="H23" s="7"/>
    </row>
    <row r="24" spans="2:8" ht="45.75" customHeight="1">
      <c r="B24" s="3">
        <v>4.8</v>
      </c>
      <c r="C24" s="56" t="s">
        <v>163</v>
      </c>
      <c r="D24" s="150" t="s">
        <v>164</v>
      </c>
      <c r="E24" s="151" t="s">
        <v>165</v>
      </c>
      <c r="F24" s="152" t="s">
        <v>166</v>
      </c>
      <c r="G24" s="3">
        <v>4.8</v>
      </c>
      <c r="H24" s="7"/>
    </row>
    <row r="25" spans="2:8" ht="64.5" customHeight="1">
      <c r="B25" s="51">
        <v>4.9000000000000004</v>
      </c>
      <c r="C25" s="56" t="s">
        <v>167</v>
      </c>
      <c r="D25" s="150" t="s">
        <v>168</v>
      </c>
      <c r="E25" s="151" t="s">
        <v>169</v>
      </c>
      <c r="F25" s="152" t="s">
        <v>170</v>
      </c>
      <c r="G25" s="51">
        <v>4.9000000000000004</v>
      </c>
      <c r="H25" s="7"/>
    </row>
    <row r="26" spans="2:8" ht="84" customHeight="1">
      <c r="B26" s="475">
        <v>4.0999999999999996</v>
      </c>
      <c r="C26" s="56" t="s">
        <v>171</v>
      </c>
      <c r="D26" s="150" t="s">
        <v>172</v>
      </c>
      <c r="E26" s="151" t="s">
        <v>173</v>
      </c>
      <c r="F26" s="152" t="s">
        <v>174</v>
      </c>
      <c r="G26" s="475">
        <v>4.0999999999999996</v>
      </c>
      <c r="H26" s="7"/>
    </row>
    <row r="27" spans="2:8" ht="34.5">
      <c r="B27" s="471">
        <v>4.1100000000000003</v>
      </c>
      <c r="C27" s="283" t="s">
        <v>175</v>
      </c>
      <c r="D27" s="150" t="s">
        <v>176</v>
      </c>
      <c r="E27" s="151" t="s">
        <v>177</v>
      </c>
      <c r="F27" s="284" t="s">
        <v>178</v>
      </c>
      <c r="G27" s="471">
        <v>4.1100000000000003</v>
      </c>
      <c r="H27" s="7"/>
    </row>
    <row r="28" spans="2:8" ht="122.25" customHeight="1">
      <c r="B28" s="475">
        <v>4.12</v>
      </c>
      <c r="C28" s="283" t="s">
        <v>179</v>
      </c>
      <c r="D28" s="150" t="s">
        <v>180</v>
      </c>
      <c r="E28" s="151" t="s">
        <v>181</v>
      </c>
      <c r="F28" s="284" t="s">
        <v>182</v>
      </c>
      <c r="G28" s="475">
        <v>4.12</v>
      </c>
      <c r="H28" s="7"/>
    </row>
    <row r="29" spans="2:8" ht="54.75" customHeight="1">
      <c r="B29" s="471">
        <v>4.13</v>
      </c>
      <c r="C29" s="455" t="s">
        <v>183</v>
      </c>
      <c r="D29" s="150" t="s">
        <v>184</v>
      </c>
      <c r="E29" s="151" t="s">
        <v>185</v>
      </c>
      <c r="F29" s="284" t="s">
        <v>186</v>
      </c>
      <c r="G29" s="471">
        <v>4.13</v>
      </c>
      <c r="H29" s="7"/>
    </row>
    <row r="30" spans="2:8" ht="57.5">
      <c r="B30" s="475">
        <v>4.1399999999999997</v>
      </c>
      <c r="C30" s="455" t="s">
        <v>187</v>
      </c>
      <c r="D30" s="150" t="s">
        <v>188</v>
      </c>
      <c r="E30" s="151" t="s">
        <v>189</v>
      </c>
      <c r="F30" s="456" t="s">
        <v>190</v>
      </c>
      <c r="G30" s="475">
        <v>4.1399999999999997</v>
      </c>
      <c r="H30" s="7"/>
    </row>
    <row r="31" spans="2:8" ht="34.5">
      <c r="B31" s="471">
        <v>4.1500000000000004</v>
      </c>
      <c r="C31" s="283" t="s">
        <v>191</v>
      </c>
      <c r="D31" s="150" t="s">
        <v>192</v>
      </c>
      <c r="E31" s="151" t="s">
        <v>193</v>
      </c>
      <c r="F31" s="284" t="s">
        <v>194</v>
      </c>
      <c r="G31" s="471">
        <v>4.1500000000000004</v>
      </c>
      <c r="H31" s="7"/>
    </row>
    <row r="32" spans="2:8" ht="54" customHeight="1">
      <c r="B32" s="475">
        <v>4.16</v>
      </c>
      <c r="C32" s="283" t="s">
        <v>195</v>
      </c>
      <c r="D32" s="150" t="s">
        <v>196</v>
      </c>
      <c r="E32" s="151" t="s">
        <v>197</v>
      </c>
      <c r="F32" s="284" t="s">
        <v>198</v>
      </c>
      <c r="G32" s="475">
        <v>4.16</v>
      </c>
      <c r="H32" s="7"/>
    </row>
    <row r="33" spans="2:8" ht="48" customHeight="1">
      <c r="B33" s="471">
        <v>4.17</v>
      </c>
      <c r="C33" s="283" t="s">
        <v>199</v>
      </c>
      <c r="D33" s="150" t="s">
        <v>200</v>
      </c>
      <c r="E33" s="151" t="s">
        <v>201</v>
      </c>
      <c r="F33" s="284" t="s">
        <v>202</v>
      </c>
      <c r="G33" s="471">
        <v>4.17</v>
      </c>
      <c r="H33" s="7"/>
    </row>
    <row r="34" spans="2:8" ht="76.5" customHeight="1">
      <c r="B34" s="475">
        <v>4.1800000000000104</v>
      </c>
      <c r="C34" s="283" t="s">
        <v>203</v>
      </c>
      <c r="D34" s="150" t="s">
        <v>172</v>
      </c>
      <c r="E34" s="151" t="s">
        <v>173</v>
      </c>
      <c r="F34" s="284" t="s">
        <v>204</v>
      </c>
      <c r="G34" s="475">
        <v>4.1800000000000104</v>
      </c>
      <c r="H34" s="7"/>
    </row>
    <row r="35" spans="2:8" ht="116.25" customHeight="1">
      <c r="B35" s="471">
        <v>4.1900000000000102</v>
      </c>
      <c r="C35" s="76" t="s">
        <v>205</v>
      </c>
      <c r="D35" s="63" t="s">
        <v>206</v>
      </c>
      <c r="E35" s="97" t="s">
        <v>207</v>
      </c>
      <c r="F35" s="79" t="s">
        <v>208</v>
      </c>
      <c r="G35" s="471">
        <v>4.1900000000000102</v>
      </c>
      <c r="H35" s="7"/>
    </row>
    <row r="36" spans="2:8" ht="102" customHeight="1">
      <c r="B36" s="475">
        <v>4.2000000000000099</v>
      </c>
      <c r="C36" s="76" t="s">
        <v>209</v>
      </c>
      <c r="D36" s="63" t="s">
        <v>210</v>
      </c>
      <c r="E36" s="457" t="s">
        <v>211</v>
      </c>
      <c r="F36" s="79" t="s">
        <v>212</v>
      </c>
      <c r="G36" s="475">
        <v>4.2000000000000099</v>
      </c>
      <c r="H36" s="7"/>
    </row>
    <row r="37" spans="2:8" ht="61.5" customHeight="1">
      <c r="B37" s="471">
        <v>4.2100000000000097</v>
      </c>
      <c r="C37" s="76" t="s">
        <v>213</v>
      </c>
      <c r="D37" s="63" t="s">
        <v>214</v>
      </c>
      <c r="E37" s="97" t="s">
        <v>215</v>
      </c>
      <c r="F37" s="79" t="s">
        <v>216</v>
      </c>
      <c r="G37" s="471">
        <v>4.2100000000000097</v>
      </c>
      <c r="H37" s="7"/>
    </row>
    <row r="38" spans="2:8" ht="46">
      <c r="B38" s="475">
        <v>4.2200000000000104</v>
      </c>
      <c r="C38" s="76" t="s">
        <v>217</v>
      </c>
      <c r="D38" s="63" t="s">
        <v>218</v>
      </c>
      <c r="E38" s="97" t="s">
        <v>219</v>
      </c>
      <c r="F38" s="79" t="s">
        <v>220</v>
      </c>
      <c r="G38" s="475">
        <v>4.2200000000000104</v>
      </c>
      <c r="H38" s="7"/>
    </row>
    <row r="39" spans="2:8" ht="58.5" customHeight="1">
      <c r="B39" s="471">
        <v>4.2300000000000102</v>
      </c>
      <c r="C39" s="76" t="s">
        <v>221</v>
      </c>
      <c r="D39" s="63" t="s">
        <v>222</v>
      </c>
      <c r="E39" s="97" t="s">
        <v>223</v>
      </c>
      <c r="F39" s="79" t="s">
        <v>224</v>
      </c>
      <c r="G39" s="471">
        <v>4.2300000000000102</v>
      </c>
      <c r="H39" s="7"/>
    </row>
    <row r="40" spans="2:8" ht="57.5">
      <c r="B40" s="475">
        <v>4.24000000000001</v>
      </c>
      <c r="C40" s="76" t="s">
        <v>225</v>
      </c>
      <c r="D40" s="63" t="s">
        <v>226</v>
      </c>
      <c r="E40" s="97" t="s">
        <v>227</v>
      </c>
      <c r="F40" s="79" t="s">
        <v>228</v>
      </c>
      <c r="G40" s="475">
        <v>4.24000000000001</v>
      </c>
      <c r="H40" s="7"/>
    </row>
    <row r="41" spans="2:8" ht="80.5">
      <c r="B41" s="471">
        <v>4.2500000000000098</v>
      </c>
      <c r="C41" s="76" t="s">
        <v>229</v>
      </c>
      <c r="D41" s="63" t="s">
        <v>230</v>
      </c>
      <c r="E41" s="97" t="s">
        <v>231</v>
      </c>
      <c r="F41" s="79" t="s">
        <v>232</v>
      </c>
      <c r="G41" s="471">
        <v>4.2500000000000098</v>
      </c>
      <c r="H41" s="7"/>
    </row>
    <row r="42" spans="2:8" ht="87" customHeight="1">
      <c r="B42" s="475">
        <v>4.2600000000000096</v>
      </c>
      <c r="C42" s="76" t="s">
        <v>233</v>
      </c>
      <c r="D42" s="63" t="s">
        <v>234</v>
      </c>
      <c r="E42" s="97" t="s">
        <v>235</v>
      </c>
      <c r="F42" s="79" t="s">
        <v>236</v>
      </c>
      <c r="G42" s="475">
        <v>4.2600000000000096</v>
      </c>
      <c r="H42" s="7"/>
    </row>
    <row r="43" spans="2:8" ht="59.25" customHeight="1">
      <c r="B43" s="471">
        <v>4.2700000000000102</v>
      </c>
      <c r="C43" s="76" t="s">
        <v>237</v>
      </c>
      <c r="D43" s="63" t="s">
        <v>238</v>
      </c>
      <c r="E43" s="97" t="s">
        <v>239</v>
      </c>
      <c r="F43" s="79" t="s">
        <v>240</v>
      </c>
      <c r="G43" s="471">
        <v>4.2700000000000102</v>
      </c>
      <c r="H43" s="7"/>
    </row>
    <row r="44" spans="2:8" ht="87" customHeight="1">
      <c r="B44" s="475">
        <v>4.28000000000001</v>
      </c>
      <c r="C44" s="76" t="s">
        <v>241</v>
      </c>
      <c r="D44" s="63" t="s">
        <v>242</v>
      </c>
      <c r="E44" s="97" t="s">
        <v>243</v>
      </c>
      <c r="F44" s="79" t="s">
        <v>244</v>
      </c>
      <c r="G44" s="475">
        <v>4.28000000000001</v>
      </c>
      <c r="H44" s="7"/>
    </row>
    <row r="45" spans="2:8" ht="34.5">
      <c r="B45" s="471">
        <v>4.2900000000000098</v>
      </c>
      <c r="C45" s="76" t="s">
        <v>245</v>
      </c>
      <c r="D45" s="63" t="s">
        <v>246</v>
      </c>
      <c r="E45" s="97" t="s">
        <v>247</v>
      </c>
      <c r="F45" s="79" t="s">
        <v>248</v>
      </c>
      <c r="G45" s="471">
        <v>4.2900000000000098</v>
      </c>
      <c r="H45" s="7"/>
    </row>
    <row r="46" spans="2:8" ht="46">
      <c r="B46" s="475">
        <v>4.3000000000000096</v>
      </c>
      <c r="C46" s="76" t="s">
        <v>249</v>
      </c>
      <c r="D46" s="63" t="s">
        <v>250</v>
      </c>
      <c r="E46" s="97" t="s">
        <v>251</v>
      </c>
      <c r="F46" s="79" t="s">
        <v>252</v>
      </c>
      <c r="G46" s="475">
        <v>4.3000000000000096</v>
      </c>
      <c r="H46" s="7"/>
    </row>
    <row r="47" spans="2:8" ht="53.25" customHeight="1">
      <c r="B47" s="471">
        <v>4.3100000000000103</v>
      </c>
      <c r="C47" s="76" t="s">
        <v>253</v>
      </c>
      <c r="D47" s="63" t="s">
        <v>254</v>
      </c>
      <c r="E47" s="97" t="s">
        <v>255</v>
      </c>
      <c r="F47" s="79" t="s">
        <v>256</v>
      </c>
      <c r="G47" s="471">
        <v>4.3100000000000103</v>
      </c>
      <c r="H47" s="7"/>
    </row>
    <row r="48" spans="2:8" ht="78.75" customHeight="1">
      <c r="B48" s="475">
        <v>4.3200000000000101</v>
      </c>
      <c r="C48" s="76" t="s">
        <v>257</v>
      </c>
      <c r="D48" s="63" t="s">
        <v>258</v>
      </c>
      <c r="E48" s="97" t="s">
        <v>259</v>
      </c>
      <c r="F48" s="79" t="s">
        <v>260</v>
      </c>
      <c r="G48" s="475">
        <v>4.3200000000000101</v>
      </c>
      <c r="H48" s="7"/>
    </row>
    <row r="49" spans="2:8" ht="87.75" customHeight="1">
      <c r="B49" s="471">
        <v>4.3300000000000196</v>
      </c>
      <c r="C49" s="76" t="s">
        <v>261</v>
      </c>
      <c r="D49" s="63" t="s">
        <v>262</v>
      </c>
      <c r="E49" s="97" t="s">
        <v>263</v>
      </c>
      <c r="F49" s="79" t="s">
        <v>264</v>
      </c>
      <c r="G49" s="471">
        <v>4.3300000000000196</v>
      </c>
      <c r="H49" s="7"/>
    </row>
    <row r="50" spans="2:8" ht="23">
      <c r="B50" s="475">
        <v>4.3400000000000203</v>
      </c>
      <c r="C50" s="76" t="s">
        <v>265</v>
      </c>
      <c r="D50" s="63" t="s">
        <v>266</v>
      </c>
      <c r="E50" s="97" t="s">
        <v>267</v>
      </c>
      <c r="F50" s="79" t="s">
        <v>268</v>
      </c>
      <c r="G50" s="475">
        <v>4.3400000000000203</v>
      </c>
      <c r="H50" s="7"/>
    </row>
    <row r="51" spans="2:8" ht="34.5">
      <c r="B51" s="471">
        <v>4.3500000000000201</v>
      </c>
      <c r="C51" s="76" t="s">
        <v>269</v>
      </c>
      <c r="D51" s="63" t="s">
        <v>270</v>
      </c>
      <c r="E51" s="97" t="s">
        <v>271</v>
      </c>
      <c r="F51" s="79" t="s">
        <v>272</v>
      </c>
      <c r="G51" s="471">
        <v>4.3500000000000201</v>
      </c>
      <c r="H51" s="7"/>
    </row>
    <row r="52" spans="2:8" ht="63.75" customHeight="1">
      <c r="B52" s="475">
        <v>4.3600000000000199</v>
      </c>
      <c r="C52" s="76" t="s">
        <v>273</v>
      </c>
      <c r="D52" s="63" t="s">
        <v>274</v>
      </c>
      <c r="E52" s="97" t="s">
        <v>275</v>
      </c>
      <c r="F52" s="79" t="s">
        <v>276</v>
      </c>
      <c r="G52" s="475">
        <v>4.3600000000000199</v>
      </c>
      <c r="H52" s="7"/>
    </row>
    <row r="53" spans="2:8" ht="52.5" customHeight="1">
      <c r="B53" s="471">
        <v>4.3700000000000196</v>
      </c>
      <c r="C53" s="76" t="s">
        <v>277</v>
      </c>
      <c r="D53" s="63" t="s">
        <v>278</v>
      </c>
      <c r="E53" s="97" t="s">
        <v>279</v>
      </c>
      <c r="F53" s="79" t="s">
        <v>280</v>
      </c>
      <c r="G53" s="471">
        <v>4.3700000000000196</v>
      </c>
      <c r="H53" s="7"/>
    </row>
    <row r="54" spans="2:8" ht="54.75" customHeight="1">
      <c r="B54" s="475">
        <v>4.3800000000000203</v>
      </c>
      <c r="C54" s="76" t="s">
        <v>281</v>
      </c>
      <c r="D54" s="63" t="s">
        <v>282</v>
      </c>
      <c r="E54" s="97" t="s">
        <v>283</v>
      </c>
      <c r="F54" s="79" t="s">
        <v>284</v>
      </c>
      <c r="G54" s="475">
        <v>4.3800000000000203</v>
      </c>
      <c r="H54" s="7"/>
    </row>
    <row r="55" spans="2:8" ht="23">
      <c r="B55" s="471">
        <v>4.3900000000000201</v>
      </c>
      <c r="C55" s="76" t="s">
        <v>285</v>
      </c>
      <c r="D55" s="63" t="s">
        <v>286</v>
      </c>
      <c r="E55" s="97" t="s">
        <v>287</v>
      </c>
      <c r="F55" s="79" t="s">
        <v>288</v>
      </c>
      <c r="G55" s="471">
        <v>4.3900000000000201</v>
      </c>
      <c r="H55" s="7"/>
    </row>
    <row r="56" spans="2:8" ht="35.25" customHeight="1">
      <c r="B56" s="475">
        <v>4.4000000000000199</v>
      </c>
      <c r="C56" s="76" t="s">
        <v>289</v>
      </c>
      <c r="D56" s="63" t="s">
        <v>290</v>
      </c>
      <c r="E56" s="97" t="s">
        <v>291</v>
      </c>
      <c r="F56" s="79" t="s">
        <v>292</v>
      </c>
      <c r="G56" s="475">
        <v>4.4000000000000199</v>
      </c>
      <c r="H56" s="7"/>
    </row>
    <row r="57" spans="2:8" ht="71.25" customHeight="1">
      <c r="B57" s="471">
        <v>4.4100000000000197</v>
      </c>
      <c r="C57" s="76" t="s">
        <v>293</v>
      </c>
      <c r="D57" s="63" t="s">
        <v>294</v>
      </c>
      <c r="E57" s="97" t="s">
        <v>295</v>
      </c>
      <c r="F57" s="79" t="s">
        <v>296</v>
      </c>
      <c r="G57" s="471">
        <v>4.4100000000000197</v>
      </c>
      <c r="H57" s="7"/>
    </row>
    <row r="58" spans="2:8" ht="41.25" customHeight="1">
      <c r="B58" s="475">
        <v>4.4200000000000204</v>
      </c>
      <c r="C58" s="76" t="s">
        <v>221</v>
      </c>
      <c r="D58" s="63" t="s">
        <v>297</v>
      </c>
      <c r="E58" s="97" t="s">
        <v>298</v>
      </c>
      <c r="F58" s="79" t="s">
        <v>224</v>
      </c>
      <c r="G58" s="475">
        <v>4.4200000000000204</v>
      </c>
      <c r="H58" s="7"/>
    </row>
    <row r="59" spans="2:8" ht="95.25" customHeight="1">
      <c r="B59" s="471">
        <v>4.4300000000000201</v>
      </c>
      <c r="C59" s="76" t="s">
        <v>299</v>
      </c>
      <c r="D59" s="63" t="s">
        <v>300</v>
      </c>
      <c r="E59" s="97" t="s">
        <v>301</v>
      </c>
      <c r="F59" s="79" t="s">
        <v>302</v>
      </c>
      <c r="G59" s="471">
        <v>4.4300000000000201</v>
      </c>
      <c r="H59" s="7"/>
    </row>
    <row r="60" spans="2:8" ht="63" customHeight="1">
      <c r="B60" s="475">
        <v>4.4400000000000199</v>
      </c>
      <c r="C60" s="76" t="s">
        <v>303</v>
      </c>
      <c r="D60" s="63" t="s">
        <v>304</v>
      </c>
      <c r="E60" s="97" t="s">
        <v>305</v>
      </c>
      <c r="F60" s="79" t="s">
        <v>306</v>
      </c>
      <c r="G60" s="475">
        <v>4.4400000000000199</v>
      </c>
      <c r="H60" s="7"/>
    </row>
    <row r="61" spans="2:8" ht="63" customHeight="1">
      <c r="B61" s="471">
        <v>4.4500000000000197</v>
      </c>
      <c r="C61" s="76" t="s">
        <v>307</v>
      </c>
      <c r="D61" s="63" t="s">
        <v>308</v>
      </c>
      <c r="E61" s="97" t="s">
        <v>309</v>
      </c>
      <c r="F61" s="79" t="s">
        <v>310</v>
      </c>
      <c r="G61" s="471">
        <v>4.4500000000000197</v>
      </c>
      <c r="H61" s="7"/>
    </row>
    <row r="62" spans="2:8" ht="24.65" customHeight="1" thickBot="1">
      <c r="B62" s="48">
        <v>5</v>
      </c>
      <c r="C62" s="49" t="s">
        <v>311</v>
      </c>
      <c r="D62" s="50"/>
      <c r="E62" s="489" t="s">
        <v>312</v>
      </c>
      <c r="F62" s="489"/>
      <c r="G62" s="57">
        <v>5</v>
      </c>
    </row>
    <row r="63" spans="2:8" ht="37" customHeight="1" thickBot="1">
      <c r="B63" s="51">
        <v>5.0999999999999996</v>
      </c>
      <c r="C63" s="490" t="s">
        <v>313</v>
      </c>
      <c r="D63" s="490"/>
      <c r="E63" s="491" t="s">
        <v>314</v>
      </c>
      <c r="F63" s="491"/>
      <c r="G63" s="51">
        <v>5.0999999999999996</v>
      </c>
    </row>
    <row r="64" spans="2:8" ht="13">
      <c r="B64" s="92"/>
      <c r="C64" s="93"/>
      <c r="D64" s="94"/>
      <c r="E64" s="95"/>
      <c r="F64" s="96"/>
      <c r="G64" s="96"/>
    </row>
    <row r="65" ht="13"/>
    <row r="66" ht="13"/>
    <row r="67" ht="13"/>
    <row r="68" ht="13"/>
    <row r="69" ht="13"/>
    <row r="70" ht="13"/>
  </sheetData>
  <mergeCells count="11">
    <mergeCell ref="F1:G1"/>
    <mergeCell ref="D5:E5"/>
    <mergeCell ref="D6:E6"/>
    <mergeCell ref="E7:F7"/>
    <mergeCell ref="I8:K8"/>
    <mergeCell ref="L8:N8"/>
    <mergeCell ref="E62:F62"/>
    <mergeCell ref="C63:D63"/>
    <mergeCell ref="E63:F63"/>
    <mergeCell ref="E16:F16"/>
    <mergeCell ref="D11:E11"/>
  </mergeCells>
  <hyperlinks>
    <hyperlink ref="D6" r:id="rId1" xr:uid="{00000000-0004-0000-0100-000000000000}"/>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990F-E5C8-4C94-81F2-AB782017CCAD}">
  <dimension ref="A1:AJ20"/>
  <sheetViews>
    <sheetView showGridLines="0" rightToLeft="1" topLeftCell="R1" zoomScale="112" zoomScaleNormal="112" workbookViewId="0">
      <selection activeCell="AM12" sqref="AM12"/>
    </sheetView>
  </sheetViews>
  <sheetFormatPr defaultColWidth="8.7265625" defaultRowHeight="24" customHeight="1"/>
  <cols>
    <col min="1" max="1" width="15.54296875" style="60" customWidth="1"/>
    <col min="2" max="2" width="15.6328125" style="60" customWidth="1"/>
    <col min="3" max="8" width="11.54296875" style="60" customWidth="1"/>
    <col min="9" max="9" width="15.6328125" style="60" customWidth="1"/>
    <col min="10" max="10" width="8.7265625" style="60"/>
    <col min="11" max="11" width="15.6328125" style="60" customWidth="1"/>
    <col min="12" max="17" width="8.7265625" style="60"/>
    <col min="18" max="18" width="15.6328125" style="60" customWidth="1"/>
    <col min="19" max="19" width="8.7265625" style="60"/>
    <col min="20" max="20" width="15.453125" style="60" customWidth="1"/>
    <col min="21" max="26" width="8.7265625" style="60"/>
    <col min="27" max="27" width="15.453125" style="60" customWidth="1"/>
    <col min="28" max="28" width="8.7265625" style="60"/>
    <col min="29" max="29" width="15.453125" style="60" customWidth="1"/>
    <col min="30" max="35" width="8.7265625" style="60"/>
    <col min="36" max="36" width="15.453125" style="60" customWidth="1"/>
    <col min="37" max="16384" width="8.7265625" style="60"/>
  </cols>
  <sheetData>
    <row r="1" spans="1:36" ht="50.15" customHeight="1"/>
    <row r="2" spans="1:36" ht="24" customHeight="1">
      <c r="B2" s="511" t="s">
        <v>678</v>
      </c>
      <c r="C2" s="511"/>
      <c r="D2" s="511"/>
      <c r="E2" s="511"/>
      <c r="F2" s="511"/>
      <c r="G2" s="511"/>
      <c r="H2" s="511"/>
      <c r="I2" s="511"/>
      <c r="K2" s="511" t="s">
        <v>679</v>
      </c>
      <c r="L2" s="511"/>
      <c r="M2" s="511"/>
      <c r="N2" s="511"/>
      <c r="O2" s="511"/>
      <c r="P2" s="511"/>
      <c r="Q2" s="511"/>
      <c r="R2" s="511"/>
      <c r="T2" s="511" t="s">
        <v>680</v>
      </c>
      <c r="U2" s="511"/>
      <c r="V2" s="511"/>
      <c r="W2" s="511"/>
      <c r="X2" s="511"/>
      <c r="Y2" s="511"/>
      <c r="Z2" s="511"/>
      <c r="AA2" s="511"/>
      <c r="AC2" s="511" t="s">
        <v>681</v>
      </c>
      <c r="AD2" s="511"/>
      <c r="AE2" s="511"/>
      <c r="AF2" s="511"/>
      <c r="AG2" s="511"/>
      <c r="AH2" s="511"/>
      <c r="AI2" s="511"/>
      <c r="AJ2" s="511"/>
    </row>
    <row r="3" spans="1:36" ht="24" customHeight="1">
      <c r="B3" s="499" t="s">
        <v>682</v>
      </c>
      <c r="C3" s="499"/>
      <c r="D3" s="499"/>
      <c r="E3" s="499"/>
      <c r="F3" s="499"/>
      <c r="G3" s="499"/>
      <c r="H3" s="499"/>
      <c r="I3" s="499"/>
      <c r="K3" s="499" t="s">
        <v>683</v>
      </c>
      <c r="L3" s="499"/>
      <c r="M3" s="499"/>
      <c r="N3" s="499"/>
      <c r="O3" s="499"/>
      <c r="P3" s="499"/>
      <c r="Q3" s="499"/>
      <c r="R3" s="499"/>
      <c r="T3" s="499" t="s">
        <v>684</v>
      </c>
      <c r="U3" s="499"/>
      <c r="V3" s="499"/>
      <c r="W3" s="499"/>
      <c r="X3" s="499"/>
      <c r="Y3" s="499"/>
      <c r="Z3" s="499"/>
      <c r="AA3" s="499"/>
      <c r="AC3" s="499" t="s">
        <v>685</v>
      </c>
      <c r="AD3" s="499"/>
      <c r="AE3" s="499"/>
      <c r="AF3" s="499"/>
      <c r="AG3" s="499"/>
      <c r="AH3" s="499"/>
      <c r="AI3" s="499"/>
      <c r="AJ3" s="499"/>
    </row>
    <row r="4" spans="1:36" ht="25" customHeight="1">
      <c r="B4" s="545" t="s">
        <v>686</v>
      </c>
      <c r="C4" s="515" t="s">
        <v>328</v>
      </c>
      <c r="D4" s="516"/>
      <c r="E4" s="515" t="s">
        <v>329</v>
      </c>
      <c r="F4" s="516"/>
      <c r="G4" s="517" t="s">
        <v>320</v>
      </c>
      <c r="H4" s="517" t="s">
        <v>389</v>
      </c>
      <c r="I4" s="574" t="s">
        <v>687</v>
      </c>
      <c r="K4" s="545" t="s">
        <v>686</v>
      </c>
      <c r="L4" s="515" t="s">
        <v>328</v>
      </c>
      <c r="M4" s="516"/>
      <c r="N4" s="515" t="s">
        <v>329</v>
      </c>
      <c r="O4" s="516"/>
      <c r="P4" s="517" t="s">
        <v>320</v>
      </c>
      <c r="Q4" s="517" t="s">
        <v>389</v>
      </c>
      <c r="R4" s="574" t="s">
        <v>687</v>
      </c>
      <c r="T4" s="545" t="s">
        <v>686</v>
      </c>
      <c r="U4" s="515" t="s">
        <v>328</v>
      </c>
      <c r="V4" s="516"/>
      <c r="W4" s="515" t="s">
        <v>329</v>
      </c>
      <c r="X4" s="516"/>
      <c r="Y4" s="517" t="s">
        <v>320</v>
      </c>
      <c r="Z4" s="517" t="s">
        <v>389</v>
      </c>
      <c r="AA4" s="574" t="s">
        <v>687</v>
      </c>
      <c r="AC4" s="545" t="s">
        <v>688</v>
      </c>
      <c r="AD4" s="515" t="s">
        <v>328</v>
      </c>
      <c r="AE4" s="516"/>
      <c r="AF4" s="515" t="s">
        <v>329</v>
      </c>
      <c r="AG4" s="516"/>
      <c r="AH4" s="517" t="s">
        <v>320</v>
      </c>
      <c r="AI4" s="517" t="s">
        <v>389</v>
      </c>
      <c r="AJ4" s="574" t="s">
        <v>687</v>
      </c>
    </row>
    <row r="5" spans="1:36" ht="25" customHeight="1">
      <c r="B5" s="513"/>
      <c r="C5" s="520" t="s">
        <v>331</v>
      </c>
      <c r="D5" s="521"/>
      <c r="E5" s="522" t="s">
        <v>332</v>
      </c>
      <c r="F5" s="523"/>
      <c r="G5" s="506"/>
      <c r="H5" s="506"/>
      <c r="I5" s="547"/>
      <c r="K5" s="513"/>
      <c r="L5" s="520" t="s">
        <v>331</v>
      </c>
      <c r="M5" s="521"/>
      <c r="N5" s="522" t="s">
        <v>332</v>
      </c>
      <c r="O5" s="523"/>
      <c r="P5" s="506"/>
      <c r="Q5" s="506"/>
      <c r="R5" s="547"/>
      <c r="T5" s="513"/>
      <c r="U5" s="520" t="s">
        <v>331</v>
      </c>
      <c r="V5" s="521"/>
      <c r="W5" s="522" t="s">
        <v>332</v>
      </c>
      <c r="X5" s="523"/>
      <c r="Y5" s="506"/>
      <c r="Z5" s="506"/>
      <c r="AA5" s="547"/>
      <c r="AC5" s="513"/>
      <c r="AD5" s="520" t="s">
        <v>331</v>
      </c>
      <c r="AE5" s="521"/>
      <c r="AF5" s="522" t="s">
        <v>332</v>
      </c>
      <c r="AG5" s="523"/>
      <c r="AH5" s="506"/>
      <c r="AI5" s="506"/>
      <c r="AJ5" s="547"/>
    </row>
    <row r="6" spans="1:36" ht="25" customHeight="1">
      <c r="B6" s="513"/>
      <c r="C6" s="27" t="s">
        <v>333</v>
      </c>
      <c r="D6" s="27" t="s">
        <v>334</v>
      </c>
      <c r="E6" s="28" t="s">
        <v>333</v>
      </c>
      <c r="F6" s="29" t="s">
        <v>334</v>
      </c>
      <c r="G6" s="524" t="s">
        <v>322</v>
      </c>
      <c r="H6" s="524" t="s">
        <v>391</v>
      </c>
      <c r="I6" s="547"/>
      <c r="K6" s="513"/>
      <c r="L6" s="27" t="s">
        <v>333</v>
      </c>
      <c r="M6" s="27" t="s">
        <v>334</v>
      </c>
      <c r="N6" s="28" t="s">
        <v>333</v>
      </c>
      <c r="O6" s="29" t="s">
        <v>334</v>
      </c>
      <c r="P6" s="524" t="s">
        <v>322</v>
      </c>
      <c r="Q6" s="524" t="s">
        <v>391</v>
      </c>
      <c r="R6" s="547"/>
      <c r="T6" s="513"/>
      <c r="U6" s="27" t="s">
        <v>333</v>
      </c>
      <c r="V6" s="27" t="s">
        <v>334</v>
      </c>
      <c r="W6" s="28" t="s">
        <v>333</v>
      </c>
      <c r="X6" s="29" t="s">
        <v>334</v>
      </c>
      <c r="Y6" s="524" t="s">
        <v>322</v>
      </c>
      <c r="Z6" s="524" t="s">
        <v>391</v>
      </c>
      <c r="AA6" s="547"/>
      <c r="AC6" s="513"/>
      <c r="AD6" s="27" t="s">
        <v>333</v>
      </c>
      <c r="AE6" s="27" t="s">
        <v>334</v>
      </c>
      <c r="AF6" s="28" t="s">
        <v>333</v>
      </c>
      <c r="AG6" s="29" t="s">
        <v>334</v>
      </c>
      <c r="AH6" s="524" t="s">
        <v>322</v>
      </c>
      <c r="AI6" s="524" t="s">
        <v>391</v>
      </c>
      <c r="AJ6" s="547"/>
    </row>
    <row r="7" spans="1:36" ht="25" customHeight="1">
      <c r="B7" s="513"/>
      <c r="C7" s="187" t="s">
        <v>335</v>
      </c>
      <c r="D7" s="188" t="s">
        <v>336</v>
      </c>
      <c r="E7" s="188" t="s">
        <v>335</v>
      </c>
      <c r="F7" s="189" t="s">
        <v>336</v>
      </c>
      <c r="G7" s="524"/>
      <c r="H7" s="524"/>
      <c r="I7" s="547"/>
      <c r="K7" s="513"/>
      <c r="L7" s="30" t="s">
        <v>335</v>
      </c>
      <c r="M7" s="31" t="s">
        <v>336</v>
      </c>
      <c r="N7" s="31" t="s">
        <v>335</v>
      </c>
      <c r="O7" s="32" t="s">
        <v>336</v>
      </c>
      <c r="P7" s="524"/>
      <c r="Q7" s="524"/>
      <c r="R7" s="547"/>
      <c r="T7" s="513"/>
      <c r="U7" s="30" t="s">
        <v>335</v>
      </c>
      <c r="V7" s="31" t="s">
        <v>336</v>
      </c>
      <c r="W7" s="31" t="s">
        <v>335</v>
      </c>
      <c r="X7" s="32" t="s">
        <v>336</v>
      </c>
      <c r="Y7" s="524"/>
      <c r="Z7" s="524"/>
      <c r="AA7" s="547"/>
      <c r="AC7" s="513"/>
      <c r="AD7" s="30" t="s">
        <v>335</v>
      </c>
      <c r="AE7" s="31" t="s">
        <v>336</v>
      </c>
      <c r="AF7" s="31" t="s">
        <v>335</v>
      </c>
      <c r="AG7" s="32" t="s">
        <v>336</v>
      </c>
      <c r="AH7" s="524"/>
      <c r="AI7" s="524"/>
      <c r="AJ7" s="547"/>
    </row>
    <row r="8" spans="1:36" ht="25" customHeight="1">
      <c r="A8" s="239"/>
      <c r="B8" s="240" t="s">
        <v>689</v>
      </c>
      <c r="C8" s="183">
        <v>2875</v>
      </c>
      <c r="D8" s="183">
        <v>997</v>
      </c>
      <c r="E8" s="183">
        <v>343</v>
      </c>
      <c r="F8" s="183">
        <v>5332</v>
      </c>
      <c r="G8" s="181">
        <v>9547</v>
      </c>
      <c r="H8" s="237">
        <f>G8/G12</f>
        <v>0.52629547960308709</v>
      </c>
      <c r="I8" s="190" t="s">
        <v>663</v>
      </c>
      <c r="J8" s="238"/>
      <c r="K8" s="240" t="s">
        <v>689</v>
      </c>
      <c r="L8" s="183">
        <v>2649</v>
      </c>
      <c r="M8" s="183">
        <v>728</v>
      </c>
      <c r="N8" s="183">
        <v>287</v>
      </c>
      <c r="O8" s="183">
        <v>4532</v>
      </c>
      <c r="P8" s="181">
        <v>8196</v>
      </c>
      <c r="Q8" s="104">
        <v>0.47179369099700669</v>
      </c>
      <c r="R8" s="190" t="s">
        <v>663</v>
      </c>
      <c r="T8" s="82" t="s">
        <v>662</v>
      </c>
      <c r="U8" s="102">
        <v>2162</v>
      </c>
      <c r="V8" s="102">
        <v>698</v>
      </c>
      <c r="W8" s="102">
        <v>286</v>
      </c>
      <c r="X8" s="102">
        <v>4316</v>
      </c>
      <c r="Y8" s="103">
        <v>7462</v>
      </c>
      <c r="Z8" s="104">
        <v>0.47144301238311853</v>
      </c>
      <c r="AA8" s="83" t="s">
        <v>663</v>
      </c>
      <c r="AC8" s="82" t="s">
        <v>662</v>
      </c>
      <c r="AD8" s="102">
        <v>2708</v>
      </c>
      <c r="AE8" s="102">
        <v>677</v>
      </c>
      <c r="AF8" s="102">
        <v>342</v>
      </c>
      <c r="AG8" s="102">
        <v>3971</v>
      </c>
      <c r="AH8" s="103">
        <v>7698</v>
      </c>
      <c r="AI8" s="104">
        <v>0.41882480957562568</v>
      </c>
      <c r="AJ8" s="83" t="s">
        <v>663</v>
      </c>
    </row>
    <row r="9" spans="1:36" ht="25" customHeight="1">
      <c r="A9" s="239"/>
      <c r="B9" s="240" t="s">
        <v>690</v>
      </c>
      <c r="C9" s="183">
        <v>1474</v>
      </c>
      <c r="D9" s="183">
        <v>369</v>
      </c>
      <c r="E9" s="183">
        <v>110</v>
      </c>
      <c r="F9" s="183">
        <v>531</v>
      </c>
      <c r="G9" s="181">
        <v>2484</v>
      </c>
      <c r="H9" s="237">
        <f>G9/G12</f>
        <v>0.13693495038588754</v>
      </c>
      <c r="I9" s="21" t="s">
        <v>665</v>
      </c>
      <c r="K9" s="240" t="s">
        <v>690</v>
      </c>
      <c r="L9" s="183">
        <v>3092</v>
      </c>
      <c r="M9" s="183">
        <v>871</v>
      </c>
      <c r="N9" s="183">
        <v>204</v>
      </c>
      <c r="O9" s="183">
        <v>2093</v>
      </c>
      <c r="P9" s="181">
        <v>6260</v>
      </c>
      <c r="Q9" s="104">
        <v>0.36034998848722083</v>
      </c>
      <c r="R9" s="21" t="s">
        <v>665</v>
      </c>
      <c r="T9" s="82" t="s">
        <v>664</v>
      </c>
      <c r="U9" s="102">
        <v>2520</v>
      </c>
      <c r="V9" s="102">
        <v>740</v>
      </c>
      <c r="W9" s="102">
        <v>171</v>
      </c>
      <c r="X9" s="102">
        <v>1631</v>
      </c>
      <c r="Y9" s="103">
        <v>5062</v>
      </c>
      <c r="Z9" s="104">
        <v>0.3198129896386151</v>
      </c>
      <c r="AA9" s="21" t="s">
        <v>665</v>
      </c>
      <c r="AC9" s="82" t="s">
        <v>664</v>
      </c>
      <c r="AD9" s="102">
        <v>3340</v>
      </c>
      <c r="AE9" s="102">
        <v>1115</v>
      </c>
      <c r="AF9" s="102">
        <v>209</v>
      </c>
      <c r="AG9" s="102">
        <v>2055</v>
      </c>
      <c r="AH9" s="103">
        <v>6719</v>
      </c>
      <c r="AI9" s="104">
        <v>0.36556039173014143</v>
      </c>
      <c r="AJ9" s="21" t="s">
        <v>665</v>
      </c>
    </row>
    <row r="10" spans="1:36" ht="25" customHeight="1">
      <c r="A10" s="239"/>
      <c r="B10" s="240" t="s">
        <v>666</v>
      </c>
      <c r="C10" s="183">
        <v>844</v>
      </c>
      <c r="D10" s="183">
        <v>166</v>
      </c>
      <c r="E10" s="183">
        <v>52</v>
      </c>
      <c r="F10" s="183">
        <v>653</v>
      </c>
      <c r="G10" s="181">
        <v>1715</v>
      </c>
      <c r="H10" s="237">
        <f>G10/G12</f>
        <v>9.4542447629547957E-2</v>
      </c>
      <c r="I10" s="61" t="s">
        <v>667</v>
      </c>
      <c r="K10" s="240" t="s">
        <v>691</v>
      </c>
      <c r="L10" s="183">
        <v>382</v>
      </c>
      <c r="M10" s="183">
        <v>85</v>
      </c>
      <c r="N10" s="183">
        <v>25</v>
      </c>
      <c r="O10" s="183">
        <v>459</v>
      </c>
      <c r="P10" s="181">
        <v>951</v>
      </c>
      <c r="Q10" s="104">
        <v>5.4743265024176833E-2</v>
      </c>
      <c r="R10" s="61" t="s">
        <v>669</v>
      </c>
      <c r="T10" s="82" t="s">
        <v>668</v>
      </c>
      <c r="U10" s="102">
        <v>352</v>
      </c>
      <c r="V10" s="102">
        <v>105</v>
      </c>
      <c r="W10" s="102">
        <v>17</v>
      </c>
      <c r="X10" s="102">
        <v>488</v>
      </c>
      <c r="Y10" s="103">
        <v>962</v>
      </c>
      <c r="Z10" s="104">
        <v>6.0778367450088452E-2</v>
      </c>
      <c r="AA10" s="61" t="s">
        <v>669</v>
      </c>
      <c r="AC10" s="82" t="s">
        <v>668</v>
      </c>
      <c r="AD10" s="102">
        <v>1063</v>
      </c>
      <c r="AE10" s="102">
        <v>118</v>
      </c>
      <c r="AF10" s="102">
        <v>38</v>
      </c>
      <c r="AG10" s="102">
        <v>487</v>
      </c>
      <c r="AH10" s="103">
        <v>1706</v>
      </c>
      <c r="AI10" s="104">
        <v>9.2818280739934714E-2</v>
      </c>
      <c r="AJ10" s="61" t="s">
        <v>669</v>
      </c>
    </row>
    <row r="11" spans="1:36" ht="25" customHeight="1">
      <c r="A11" s="239"/>
      <c r="B11" s="240" t="s">
        <v>1083</v>
      </c>
      <c r="C11" s="183">
        <v>2093</v>
      </c>
      <c r="D11" s="183">
        <v>563</v>
      </c>
      <c r="E11" s="183">
        <v>114</v>
      </c>
      <c r="F11" s="183">
        <v>1624</v>
      </c>
      <c r="G11" s="181">
        <v>4394</v>
      </c>
      <c r="H11" s="237">
        <f>G11/G12</f>
        <v>0.24222712238147739</v>
      </c>
      <c r="I11" s="190" t="s">
        <v>598</v>
      </c>
      <c r="K11" s="249" t="s">
        <v>692</v>
      </c>
      <c r="L11" s="183">
        <v>301</v>
      </c>
      <c r="M11" s="183">
        <v>354</v>
      </c>
      <c r="N11" s="183">
        <v>59</v>
      </c>
      <c r="O11" s="183">
        <v>1136</v>
      </c>
      <c r="P11" s="181">
        <v>1850</v>
      </c>
      <c r="Q11" s="104">
        <v>0.10649320746028092</v>
      </c>
      <c r="R11" s="61" t="s">
        <v>671</v>
      </c>
      <c r="T11" s="82" t="s">
        <v>670</v>
      </c>
      <c r="U11" s="102">
        <v>247</v>
      </c>
      <c r="V11" s="102">
        <v>301</v>
      </c>
      <c r="W11" s="102">
        <v>58</v>
      </c>
      <c r="X11" s="102">
        <v>1019</v>
      </c>
      <c r="Y11" s="103">
        <v>1625</v>
      </c>
      <c r="Z11" s="104">
        <v>0.10266616123325752</v>
      </c>
      <c r="AA11" s="61" t="s">
        <v>671</v>
      </c>
      <c r="AC11" s="82" t="s">
        <v>670</v>
      </c>
      <c r="AD11" s="102">
        <v>390</v>
      </c>
      <c r="AE11" s="102">
        <v>309</v>
      </c>
      <c r="AF11" s="102">
        <v>54</v>
      </c>
      <c r="AG11" s="102">
        <v>831</v>
      </c>
      <c r="AH11" s="103">
        <v>1584</v>
      </c>
      <c r="AI11" s="104">
        <v>8.618063112078346E-2</v>
      </c>
      <c r="AJ11" s="61" t="s">
        <v>671</v>
      </c>
    </row>
    <row r="12" spans="1:36" ht="25" customHeight="1" thickBot="1">
      <c r="B12" s="234" t="s">
        <v>320</v>
      </c>
      <c r="C12" s="217">
        <v>7286</v>
      </c>
      <c r="D12" s="217">
        <v>2095</v>
      </c>
      <c r="E12" s="217">
        <v>619</v>
      </c>
      <c r="F12" s="217">
        <v>8140</v>
      </c>
      <c r="G12" s="217">
        <v>18140</v>
      </c>
      <c r="H12" s="235">
        <v>1</v>
      </c>
      <c r="I12" s="219" t="s">
        <v>322</v>
      </c>
      <c r="K12" s="250" t="s">
        <v>693</v>
      </c>
      <c r="L12" s="183">
        <v>8</v>
      </c>
      <c r="M12" s="183">
        <v>0</v>
      </c>
      <c r="N12" s="183">
        <v>4</v>
      </c>
      <c r="O12" s="183">
        <v>0</v>
      </c>
      <c r="P12" s="181">
        <v>12</v>
      </c>
      <c r="Q12" s="104">
        <v>6.9076675109371402E-4</v>
      </c>
      <c r="R12" s="61" t="s">
        <v>673</v>
      </c>
      <c r="T12" s="82" t="s">
        <v>1083</v>
      </c>
      <c r="U12" s="102">
        <v>426</v>
      </c>
      <c r="V12" s="102">
        <v>111</v>
      </c>
      <c r="W12" s="102">
        <v>16</v>
      </c>
      <c r="X12" s="102">
        <v>164</v>
      </c>
      <c r="Y12" s="103">
        <v>717</v>
      </c>
      <c r="Z12" s="104">
        <v>4.5299469294920396E-2</v>
      </c>
      <c r="AA12" s="83" t="s">
        <v>598</v>
      </c>
      <c r="AC12" s="82" t="s">
        <v>672</v>
      </c>
      <c r="AD12" s="102">
        <v>9</v>
      </c>
      <c r="AE12" s="102">
        <v>0</v>
      </c>
      <c r="AF12" s="102">
        <v>2</v>
      </c>
      <c r="AG12" s="102">
        <v>2</v>
      </c>
      <c r="AH12" s="103">
        <v>13</v>
      </c>
      <c r="AI12" s="104">
        <v>7.0729053318824807E-4</v>
      </c>
      <c r="AJ12" s="61" t="s">
        <v>673</v>
      </c>
    </row>
    <row r="13" spans="1:36" ht="23.5" customHeight="1" thickBot="1">
      <c r="B13" s="497" t="s">
        <v>448</v>
      </c>
      <c r="C13" s="497"/>
      <c r="D13" s="497"/>
      <c r="E13" s="497"/>
      <c r="F13" s="554" t="s">
        <v>377</v>
      </c>
      <c r="G13" s="554"/>
      <c r="H13" s="554"/>
      <c r="I13" s="554"/>
      <c r="K13" s="240" t="s">
        <v>1083</v>
      </c>
      <c r="L13" s="183">
        <v>66</v>
      </c>
      <c r="M13" s="183">
        <v>9</v>
      </c>
      <c r="N13" s="183">
        <v>2</v>
      </c>
      <c r="O13" s="183">
        <v>26</v>
      </c>
      <c r="P13" s="181">
        <v>103</v>
      </c>
      <c r="Q13" s="104">
        <v>5.9290812802210453E-3</v>
      </c>
      <c r="R13" s="190" t="s">
        <v>598</v>
      </c>
      <c r="T13" s="116" t="s">
        <v>320</v>
      </c>
      <c r="U13" s="269">
        <v>5707</v>
      </c>
      <c r="V13" s="269">
        <v>1955</v>
      </c>
      <c r="W13" s="269">
        <v>548</v>
      </c>
      <c r="X13" s="269">
        <v>7618</v>
      </c>
      <c r="Y13" s="269">
        <v>15828</v>
      </c>
      <c r="Z13" s="235">
        <v>1</v>
      </c>
      <c r="AA13" s="117" t="s">
        <v>322</v>
      </c>
      <c r="AC13" s="82" t="s">
        <v>674</v>
      </c>
      <c r="AD13" s="102">
        <v>1</v>
      </c>
      <c r="AE13" s="102">
        <v>0</v>
      </c>
      <c r="AF13" s="102">
        <v>0</v>
      </c>
      <c r="AG13" s="102">
        <v>2</v>
      </c>
      <c r="AH13" s="103">
        <v>3</v>
      </c>
      <c r="AI13" s="104">
        <v>1.6322089227421109E-4</v>
      </c>
      <c r="AJ13" s="61" t="s">
        <v>675</v>
      </c>
    </row>
    <row r="14" spans="1:36" ht="23.5" thickBot="1">
      <c r="B14" s="497"/>
      <c r="C14" s="497"/>
      <c r="D14" s="497"/>
      <c r="E14" s="497"/>
      <c r="F14" s="554"/>
      <c r="G14" s="554"/>
      <c r="H14" s="554"/>
      <c r="I14" s="554"/>
      <c r="K14" s="234" t="s">
        <v>320</v>
      </c>
      <c r="L14" s="217">
        <v>6498</v>
      </c>
      <c r="M14" s="217">
        <v>2047</v>
      </c>
      <c r="N14" s="217">
        <v>581</v>
      </c>
      <c r="O14" s="217">
        <v>8246</v>
      </c>
      <c r="P14" s="217">
        <v>17372</v>
      </c>
      <c r="Q14" s="235">
        <v>1</v>
      </c>
      <c r="R14" s="219" t="s">
        <v>322</v>
      </c>
      <c r="T14" s="497" t="s">
        <v>448</v>
      </c>
      <c r="U14" s="497"/>
      <c r="V14" s="497"/>
      <c r="W14" s="497"/>
      <c r="X14" s="554" t="s">
        <v>378</v>
      </c>
      <c r="Y14" s="554"/>
      <c r="Z14" s="554"/>
      <c r="AA14" s="554"/>
      <c r="AC14" s="82" t="s">
        <v>676</v>
      </c>
      <c r="AD14" s="102">
        <v>6</v>
      </c>
      <c r="AE14" s="102">
        <v>1</v>
      </c>
      <c r="AF14" s="102">
        <v>0</v>
      </c>
      <c r="AG14" s="102">
        <v>34</v>
      </c>
      <c r="AH14" s="103">
        <v>41</v>
      </c>
      <c r="AI14" s="104">
        <v>2.2306855277475519E-3</v>
      </c>
      <c r="AJ14" s="61" t="s">
        <v>677</v>
      </c>
    </row>
    <row r="15" spans="1:36" ht="24" customHeight="1">
      <c r="C15" s="159"/>
      <c r="D15" s="159"/>
      <c r="E15" s="159"/>
      <c r="F15" s="159"/>
      <c r="G15" s="159"/>
      <c r="H15" s="159"/>
      <c r="K15" s="497" t="s">
        <v>448</v>
      </c>
      <c r="L15" s="497"/>
      <c r="M15" s="497"/>
      <c r="N15" s="497"/>
      <c r="O15" s="554" t="s">
        <v>377</v>
      </c>
      <c r="P15" s="554"/>
      <c r="Q15" s="554"/>
      <c r="R15" s="554"/>
      <c r="T15" s="497"/>
      <c r="U15" s="497"/>
      <c r="V15" s="497"/>
      <c r="W15" s="497"/>
      <c r="X15" s="554"/>
      <c r="Y15" s="554"/>
      <c r="Z15" s="554"/>
      <c r="AA15" s="554"/>
      <c r="AC15" s="82" t="s">
        <v>1083</v>
      </c>
      <c r="AD15" s="102">
        <v>137</v>
      </c>
      <c r="AE15" s="102">
        <v>105</v>
      </c>
      <c r="AF15" s="102">
        <v>15</v>
      </c>
      <c r="AG15" s="102">
        <v>359</v>
      </c>
      <c r="AH15" s="103">
        <v>616</v>
      </c>
      <c r="AI15" s="104">
        <v>3.3514689880304677E-2</v>
      </c>
      <c r="AJ15" s="83" t="s">
        <v>598</v>
      </c>
    </row>
    <row r="16" spans="1:36" ht="24" customHeight="1" thickBot="1">
      <c r="K16" s="497"/>
      <c r="L16" s="497"/>
      <c r="M16" s="497"/>
      <c r="N16" s="497"/>
      <c r="O16" s="554"/>
      <c r="P16" s="554"/>
      <c r="Q16" s="554"/>
      <c r="R16" s="554"/>
      <c r="AC16" s="116" t="s">
        <v>320</v>
      </c>
      <c r="AD16" s="269">
        <v>7654</v>
      </c>
      <c r="AE16" s="269">
        <v>2325</v>
      </c>
      <c r="AF16" s="269">
        <v>660</v>
      </c>
      <c r="AG16" s="269">
        <v>7741</v>
      </c>
      <c r="AH16" s="269">
        <v>18380</v>
      </c>
      <c r="AI16" s="235">
        <v>1</v>
      </c>
      <c r="AJ16" s="117" t="s">
        <v>322</v>
      </c>
    </row>
    <row r="17" spans="11:36" ht="24" customHeight="1">
      <c r="AC17" s="497" t="s">
        <v>418</v>
      </c>
      <c r="AD17" s="497"/>
      <c r="AE17" s="497"/>
      <c r="AF17" s="497"/>
      <c r="AG17" s="554" t="s">
        <v>379</v>
      </c>
      <c r="AH17" s="554"/>
      <c r="AI17" s="554"/>
      <c r="AJ17" s="554"/>
    </row>
    <row r="18" spans="11:36" ht="24" customHeight="1">
      <c r="AC18" s="497"/>
      <c r="AD18" s="497"/>
      <c r="AE18" s="497"/>
      <c r="AF18" s="497"/>
      <c r="AG18" s="554"/>
      <c r="AH18" s="554"/>
      <c r="AI18" s="554"/>
      <c r="AJ18" s="554"/>
    </row>
    <row r="20" spans="11:36" ht="14">
      <c r="K20" s="60" t="s">
        <v>694</v>
      </c>
    </row>
  </sheetData>
  <mergeCells count="56">
    <mergeCell ref="B2:I2"/>
    <mergeCell ref="B3:I3"/>
    <mergeCell ref="B4:B7"/>
    <mergeCell ref="C4:D4"/>
    <mergeCell ref="E4:F4"/>
    <mergeCell ref="G4:G5"/>
    <mergeCell ref="H4:H5"/>
    <mergeCell ref="I4:I7"/>
    <mergeCell ref="C5:D5"/>
    <mergeCell ref="E5:F5"/>
    <mergeCell ref="G6:G7"/>
    <mergeCell ref="H6:H7"/>
    <mergeCell ref="K2:R2"/>
    <mergeCell ref="K3:R3"/>
    <mergeCell ref="K4:K7"/>
    <mergeCell ref="L4:M4"/>
    <mergeCell ref="N4:O4"/>
    <mergeCell ref="P4:P5"/>
    <mergeCell ref="K15:N16"/>
    <mergeCell ref="L5:M5"/>
    <mergeCell ref="B13:E14"/>
    <mergeCell ref="F13:I14"/>
    <mergeCell ref="O15:R16"/>
    <mergeCell ref="Q4:Q5"/>
    <mergeCell ref="R4:R7"/>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T14:W15"/>
    <mergeCell ref="X14:AA15"/>
    <mergeCell ref="AH6:AH7"/>
    <mergeCell ref="AI6:AI7"/>
    <mergeCell ref="AC17:AF18"/>
    <mergeCell ref="AG17:AJ18"/>
    <mergeCell ref="AC2:AJ2"/>
    <mergeCell ref="AC3:AJ3"/>
    <mergeCell ref="AC4:AC7"/>
    <mergeCell ref="AD4:AE4"/>
    <mergeCell ref="AF4:AG4"/>
    <mergeCell ref="AH4:AH5"/>
    <mergeCell ref="AI4:AI5"/>
    <mergeCell ref="AJ4:AJ7"/>
    <mergeCell ref="AD5:AE5"/>
    <mergeCell ref="AF5:AG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7A978-6BC7-46C9-BB1B-E00EED8C9E3A}">
  <dimension ref="B1:I15"/>
  <sheetViews>
    <sheetView showGridLines="0" rightToLeft="1" zoomScale="85" zoomScaleNormal="85" workbookViewId="0">
      <selection activeCell="L4" sqref="L4"/>
    </sheetView>
  </sheetViews>
  <sheetFormatPr defaultColWidth="8.7265625" defaultRowHeight="24" customHeight="1"/>
  <cols>
    <col min="1" max="2" width="15.54296875" style="60" customWidth="1"/>
    <col min="3" max="8" width="11.54296875" style="60" customWidth="1"/>
    <col min="9" max="9" width="15.54296875" style="60" customWidth="1"/>
    <col min="10" max="16384" width="8.7265625" style="60"/>
  </cols>
  <sheetData>
    <row r="1" spans="2:9" ht="50.15" customHeight="1"/>
    <row r="2" spans="2:9" ht="25" customHeight="1">
      <c r="B2" s="511" t="s">
        <v>695</v>
      </c>
      <c r="C2" s="511"/>
      <c r="D2" s="511"/>
      <c r="E2" s="511"/>
      <c r="F2" s="511"/>
      <c r="G2" s="511"/>
      <c r="H2" s="511"/>
      <c r="I2" s="511"/>
    </row>
    <row r="3" spans="2:9" ht="25" customHeight="1">
      <c r="B3" s="499" t="s">
        <v>696</v>
      </c>
      <c r="C3" s="499"/>
      <c r="D3" s="499"/>
      <c r="E3" s="499"/>
      <c r="F3" s="499"/>
      <c r="G3" s="499"/>
      <c r="H3" s="499"/>
      <c r="I3" s="499"/>
    </row>
    <row r="4" spans="2:9" ht="25" customHeight="1">
      <c r="B4" s="545" t="s">
        <v>697</v>
      </c>
      <c r="C4" s="515" t="s">
        <v>328</v>
      </c>
      <c r="D4" s="516"/>
      <c r="E4" s="515" t="s">
        <v>329</v>
      </c>
      <c r="F4" s="516"/>
      <c r="G4" s="517" t="s">
        <v>320</v>
      </c>
      <c r="H4" s="517" t="s">
        <v>389</v>
      </c>
      <c r="I4" s="574" t="s">
        <v>698</v>
      </c>
    </row>
    <row r="5" spans="2:9" ht="25" customHeight="1">
      <c r="B5" s="513"/>
      <c r="C5" s="520" t="s">
        <v>331</v>
      </c>
      <c r="D5" s="521"/>
      <c r="E5" s="522" t="s">
        <v>332</v>
      </c>
      <c r="F5" s="523"/>
      <c r="G5" s="506"/>
      <c r="H5" s="506"/>
      <c r="I5" s="547"/>
    </row>
    <row r="6" spans="2:9" ht="25" customHeight="1">
      <c r="B6" s="513"/>
      <c r="C6" s="27" t="s">
        <v>333</v>
      </c>
      <c r="D6" s="27" t="s">
        <v>334</v>
      </c>
      <c r="E6" s="28" t="s">
        <v>333</v>
      </c>
      <c r="F6" s="29" t="s">
        <v>334</v>
      </c>
      <c r="G6" s="524" t="s">
        <v>322</v>
      </c>
      <c r="H6" s="524" t="s">
        <v>391</v>
      </c>
      <c r="I6" s="547"/>
    </row>
    <row r="7" spans="2:9" ht="25" customHeight="1">
      <c r="B7" s="513"/>
      <c r="C7" s="187" t="s">
        <v>335</v>
      </c>
      <c r="D7" s="188" t="s">
        <v>336</v>
      </c>
      <c r="E7" s="188" t="s">
        <v>335</v>
      </c>
      <c r="F7" s="189" t="s">
        <v>336</v>
      </c>
      <c r="G7" s="524"/>
      <c r="H7" s="524"/>
      <c r="I7" s="547"/>
    </row>
    <row r="8" spans="2:9" ht="25" customHeight="1">
      <c r="B8" s="179" t="s">
        <v>699</v>
      </c>
      <c r="C8" s="183">
        <v>722</v>
      </c>
      <c r="D8" s="183">
        <v>57</v>
      </c>
      <c r="E8" s="183">
        <v>34</v>
      </c>
      <c r="F8" s="183">
        <v>156</v>
      </c>
      <c r="G8" s="181">
        <v>969</v>
      </c>
      <c r="H8" s="104">
        <v>5.3417861080485116E-2</v>
      </c>
      <c r="I8" s="190" t="s">
        <v>700</v>
      </c>
    </row>
    <row r="9" spans="2:9" ht="25" customHeight="1">
      <c r="B9" s="179" t="s">
        <v>701</v>
      </c>
      <c r="C9" s="183">
        <v>493</v>
      </c>
      <c r="D9" s="183">
        <v>39</v>
      </c>
      <c r="E9" s="183">
        <v>28</v>
      </c>
      <c r="F9" s="183">
        <v>97</v>
      </c>
      <c r="G9" s="181">
        <v>657</v>
      </c>
      <c r="H9" s="104">
        <v>3.6218302094818085E-2</v>
      </c>
      <c r="I9" s="21" t="s">
        <v>702</v>
      </c>
    </row>
    <row r="10" spans="2:9" ht="25" customHeight="1">
      <c r="B10" s="179" t="s">
        <v>703</v>
      </c>
      <c r="C10" s="183">
        <v>5124</v>
      </c>
      <c r="D10" s="183">
        <v>1781</v>
      </c>
      <c r="E10" s="183">
        <v>512</v>
      </c>
      <c r="F10" s="183">
        <v>7395</v>
      </c>
      <c r="G10" s="181">
        <v>14812</v>
      </c>
      <c r="H10" s="104">
        <v>0.81653803748621834</v>
      </c>
      <c r="I10" s="61" t="s">
        <v>704</v>
      </c>
    </row>
    <row r="11" spans="2:9" ht="25" customHeight="1">
      <c r="B11" s="179" t="s">
        <v>1083</v>
      </c>
      <c r="C11" s="183">
        <v>947</v>
      </c>
      <c r="D11" s="183">
        <v>218</v>
      </c>
      <c r="E11" s="183">
        <v>45</v>
      </c>
      <c r="F11" s="183">
        <v>492</v>
      </c>
      <c r="G11" s="181">
        <v>1702</v>
      </c>
      <c r="H11" s="104">
        <v>9.3825799338478497E-2</v>
      </c>
      <c r="I11" s="190" t="s">
        <v>598</v>
      </c>
    </row>
    <row r="12" spans="2:9" ht="25" customHeight="1" thickBot="1">
      <c r="B12" s="234" t="s">
        <v>320</v>
      </c>
      <c r="C12" s="217">
        <v>7286</v>
      </c>
      <c r="D12" s="217">
        <v>2095</v>
      </c>
      <c r="E12" s="217">
        <v>619</v>
      </c>
      <c r="F12" s="217">
        <v>8140</v>
      </c>
      <c r="G12" s="217">
        <v>18140</v>
      </c>
      <c r="H12" s="235">
        <v>1</v>
      </c>
      <c r="I12" s="219" t="s">
        <v>322</v>
      </c>
    </row>
    <row r="13" spans="2:9" ht="26.5" customHeight="1">
      <c r="B13" s="497" t="s">
        <v>448</v>
      </c>
      <c r="C13" s="497"/>
      <c r="D13" s="497"/>
      <c r="E13" s="497"/>
      <c r="F13" s="554" t="s">
        <v>377</v>
      </c>
      <c r="G13" s="554"/>
      <c r="H13" s="554"/>
      <c r="I13" s="554"/>
    </row>
    <row r="14" spans="2:9" ht="14">
      <c r="B14" s="497"/>
      <c r="C14" s="497"/>
      <c r="D14" s="497"/>
      <c r="E14" s="497"/>
      <c r="F14" s="554"/>
      <c r="G14" s="554"/>
      <c r="H14" s="554"/>
      <c r="I14" s="554"/>
    </row>
    <row r="15" spans="2:9" ht="14">
      <c r="C15" s="159"/>
      <c r="D15" s="159"/>
      <c r="E15" s="159"/>
      <c r="F15" s="159"/>
      <c r="G15" s="159"/>
    </row>
  </sheetData>
  <mergeCells count="14">
    <mergeCell ref="G6:G7"/>
    <mergeCell ref="H6:H7"/>
    <mergeCell ref="B13:E14"/>
    <mergeCell ref="F13:I14"/>
    <mergeCell ref="B2:I2"/>
    <mergeCell ref="B3:I3"/>
    <mergeCell ref="B4:B7"/>
    <mergeCell ref="C4:D4"/>
    <mergeCell ref="E4:F4"/>
    <mergeCell ref="G4:G5"/>
    <mergeCell ref="H4:H5"/>
    <mergeCell ref="I4:I7"/>
    <mergeCell ref="C5:D5"/>
    <mergeCell ref="E5:F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636B-E34D-4F56-8ECE-AD0131C5D245}">
  <dimension ref="B1:J32"/>
  <sheetViews>
    <sheetView showGridLines="0" rightToLeft="1" zoomScale="85" zoomScaleNormal="85" zoomScaleSheetLayoutView="89" workbookViewId="0">
      <selection activeCell="K9" sqref="K9"/>
    </sheetView>
  </sheetViews>
  <sheetFormatPr defaultColWidth="8.7265625" defaultRowHeight="24" customHeight="1"/>
  <cols>
    <col min="1" max="2" width="15.7265625" style="60" customWidth="1"/>
    <col min="3" max="7" width="13.7265625" style="60" customWidth="1"/>
    <col min="8" max="9" width="8.7265625" style="60"/>
    <col min="10" max="10" width="8.1796875" style="60" customWidth="1"/>
    <col min="11" max="16384" width="8.7265625" style="60"/>
  </cols>
  <sheetData>
    <row r="1" spans="2:10" ht="50.15" customHeight="1"/>
    <row r="2" spans="2:10" ht="26.25" customHeight="1">
      <c r="B2" s="501" t="s">
        <v>705</v>
      </c>
      <c r="C2" s="501"/>
      <c r="D2" s="501"/>
      <c r="E2" s="501"/>
      <c r="F2" s="501"/>
      <c r="G2" s="501"/>
      <c r="H2" s="154"/>
      <c r="I2" s="154"/>
      <c r="J2" s="154"/>
    </row>
    <row r="3" spans="2:10" ht="30" customHeight="1">
      <c r="B3" s="499" t="s">
        <v>706</v>
      </c>
      <c r="C3" s="499"/>
      <c r="D3" s="499"/>
      <c r="E3" s="499"/>
      <c r="F3" s="499"/>
      <c r="G3" s="499"/>
      <c r="H3" s="155"/>
      <c r="I3" s="155"/>
      <c r="J3" s="155"/>
    </row>
    <row r="4" spans="2:10" ht="22" customHeight="1">
      <c r="B4" s="502" t="s">
        <v>327</v>
      </c>
      <c r="C4" s="504" t="s">
        <v>328</v>
      </c>
      <c r="D4" s="504"/>
      <c r="E4" s="505" t="s">
        <v>329</v>
      </c>
      <c r="F4" s="505"/>
      <c r="G4" s="506" t="s">
        <v>330</v>
      </c>
    </row>
    <row r="5" spans="2:10" ht="22" customHeight="1">
      <c r="B5" s="503"/>
      <c r="C5" s="508" t="s">
        <v>331</v>
      </c>
      <c r="D5" s="508"/>
      <c r="E5" s="509" t="s">
        <v>332</v>
      </c>
      <c r="F5" s="509"/>
      <c r="G5" s="506"/>
    </row>
    <row r="6" spans="2:10" ht="22" customHeight="1">
      <c r="B6" s="503"/>
      <c r="C6" s="27" t="s">
        <v>333</v>
      </c>
      <c r="D6" s="27" t="s">
        <v>334</v>
      </c>
      <c r="E6" s="28" t="s">
        <v>333</v>
      </c>
      <c r="F6" s="29" t="s">
        <v>334</v>
      </c>
      <c r="G6" s="506"/>
    </row>
    <row r="7" spans="2:10" ht="22" customHeight="1">
      <c r="B7" s="503"/>
      <c r="C7" s="30" t="s">
        <v>335</v>
      </c>
      <c r="D7" s="31" t="s">
        <v>336</v>
      </c>
      <c r="E7" s="31" t="s">
        <v>335</v>
      </c>
      <c r="F7" s="32" t="s">
        <v>336</v>
      </c>
      <c r="G7" s="507"/>
    </row>
    <row r="8" spans="2:10" ht="24" customHeight="1">
      <c r="B8" s="81">
        <v>2010</v>
      </c>
      <c r="C8" s="33">
        <v>1795</v>
      </c>
      <c r="D8" s="33">
        <v>693</v>
      </c>
      <c r="E8" s="33">
        <v>145</v>
      </c>
      <c r="F8" s="33">
        <v>1561</v>
      </c>
      <c r="G8" s="34">
        <v>4194</v>
      </c>
    </row>
    <row r="9" spans="2:10" ht="24" customHeight="1">
      <c r="B9" s="81">
        <v>2011</v>
      </c>
      <c r="C9" s="33">
        <v>1849</v>
      </c>
      <c r="D9" s="33">
        <v>659</v>
      </c>
      <c r="E9" s="33">
        <v>159</v>
      </c>
      <c r="F9" s="33">
        <v>1478</v>
      </c>
      <c r="G9" s="34">
        <v>4145</v>
      </c>
    </row>
    <row r="10" spans="2:10" ht="24" customHeight="1">
      <c r="B10" s="81">
        <v>2012</v>
      </c>
      <c r="C10" s="33">
        <v>1704</v>
      </c>
      <c r="D10" s="33">
        <v>647</v>
      </c>
      <c r="E10" s="33">
        <v>133</v>
      </c>
      <c r="F10" s="33">
        <v>1417</v>
      </c>
      <c r="G10" s="34">
        <v>3901</v>
      </c>
    </row>
    <row r="11" spans="2:10" ht="24" customHeight="1">
      <c r="B11" s="81">
        <v>2013</v>
      </c>
      <c r="C11" s="33">
        <v>1749</v>
      </c>
      <c r="D11" s="33">
        <v>694</v>
      </c>
      <c r="E11" s="33">
        <v>162</v>
      </c>
      <c r="F11" s="33">
        <v>1628</v>
      </c>
      <c r="G11" s="34">
        <v>4233</v>
      </c>
    </row>
    <row r="12" spans="2:10" ht="24" customHeight="1">
      <c r="B12" s="81">
        <v>2014</v>
      </c>
      <c r="C12" s="33">
        <v>1992</v>
      </c>
      <c r="D12" s="33">
        <v>786</v>
      </c>
      <c r="E12" s="33">
        <v>191</v>
      </c>
      <c r="F12" s="33">
        <v>1840</v>
      </c>
      <c r="G12" s="34">
        <v>4809</v>
      </c>
    </row>
    <row r="13" spans="2:10" ht="24" customHeight="1">
      <c r="B13" s="81">
        <v>2015</v>
      </c>
      <c r="C13" s="33">
        <v>1891</v>
      </c>
      <c r="D13" s="33">
        <v>759</v>
      </c>
      <c r="E13" s="33">
        <v>215</v>
      </c>
      <c r="F13" s="33">
        <v>2048</v>
      </c>
      <c r="G13" s="34">
        <v>4913</v>
      </c>
    </row>
    <row r="14" spans="2:10" ht="24" customHeight="1">
      <c r="B14" s="81">
        <v>2016</v>
      </c>
      <c r="C14" s="33">
        <v>1780</v>
      </c>
      <c r="D14" s="33">
        <v>736</v>
      </c>
      <c r="E14" s="33">
        <v>204</v>
      </c>
      <c r="F14" s="33">
        <v>1879</v>
      </c>
      <c r="G14" s="34">
        <v>4599</v>
      </c>
    </row>
    <row r="15" spans="2:10" ht="24" customHeight="1">
      <c r="B15" s="81">
        <v>2017</v>
      </c>
      <c r="C15" s="33">
        <v>1717</v>
      </c>
      <c r="D15" s="33">
        <v>766</v>
      </c>
      <c r="E15" s="33">
        <v>181</v>
      </c>
      <c r="F15" s="33">
        <v>1739</v>
      </c>
      <c r="G15" s="34">
        <v>4403</v>
      </c>
    </row>
    <row r="16" spans="2:10" ht="24" customHeight="1">
      <c r="B16" s="81">
        <v>2018</v>
      </c>
      <c r="C16" s="33">
        <v>1720</v>
      </c>
      <c r="D16" s="33">
        <v>766</v>
      </c>
      <c r="E16" s="33">
        <v>176</v>
      </c>
      <c r="F16" s="33">
        <v>1844</v>
      </c>
      <c r="G16" s="34">
        <v>4506</v>
      </c>
    </row>
    <row r="17" spans="2:8" ht="24" customHeight="1">
      <c r="B17" s="81">
        <v>2019</v>
      </c>
      <c r="C17" s="33">
        <v>1799</v>
      </c>
      <c r="D17" s="33">
        <v>728</v>
      </c>
      <c r="E17" s="33">
        <v>182</v>
      </c>
      <c r="F17" s="33">
        <v>1845</v>
      </c>
      <c r="G17" s="34">
        <v>4554</v>
      </c>
    </row>
    <row r="18" spans="2:8" ht="24" customHeight="1">
      <c r="B18" s="81">
        <v>2020</v>
      </c>
      <c r="C18" s="33">
        <v>1523</v>
      </c>
      <c r="D18" s="33">
        <v>618</v>
      </c>
      <c r="E18" s="33">
        <v>175</v>
      </c>
      <c r="F18" s="33">
        <v>1897</v>
      </c>
      <c r="G18" s="34">
        <v>4213</v>
      </c>
    </row>
    <row r="19" spans="2:8" ht="24" customHeight="1">
      <c r="B19" s="81">
        <v>2021</v>
      </c>
      <c r="C19" s="33">
        <v>2163</v>
      </c>
      <c r="D19" s="33">
        <v>816</v>
      </c>
      <c r="E19" s="33">
        <v>199</v>
      </c>
      <c r="F19" s="33">
        <v>2272</v>
      </c>
      <c r="G19" s="34">
        <v>5450</v>
      </c>
    </row>
    <row r="20" spans="2:8" ht="24" customHeight="1">
      <c r="B20" s="81">
        <v>2022</v>
      </c>
      <c r="C20" s="33">
        <v>2011</v>
      </c>
      <c r="D20" s="33">
        <v>796</v>
      </c>
      <c r="E20" s="33">
        <v>225</v>
      </c>
      <c r="F20" s="33">
        <v>2266</v>
      </c>
      <c r="G20" s="34">
        <v>5298</v>
      </c>
    </row>
    <row r="21" spans="2:8" ht="24" customHeight="1">
      <c r="B21" s="81">
        <v>2023</v>
      </c>
      <c r="C21" s="33">
        <v>1917</v>
      </c>
      <c r="D21" s="33">
        <v>785</v>
      </c>
      <c r="E21" s="33">
        <v>191</v>
      </c>
      <c r="F21" s="33">
        <v>2325</v>
      </c>
      <c r="G21" s="34">
        <v>5218</v>
      </c>
      <c r="H21" s="159"/>
    </row>
    <row r="22" spans="2:8" ht="24" customHeight="1" thickBot="1">
      <c r="B22" s="99">
        <v>2024</v>
      </c>
      <c r="C22" s="100">
        <v>1764</v>
      </c>
      <c r="D22" s="100">
        <v>714</v>
      </c>
      <c r="E22" s="100">
        <v>174</v>
      </c>
      <c r="F22" s="100">
        <v>2039</v>
      </c>
      <c r="G22" s="101">
        <v>4691</v>
      </c>
      <c r="H22" s="159"/>
    </row>
    <row r="23" spans="2:8" ht="80.150000000000006" customHeight="1">
      <c r="B23" s="497" t="s">
        <v>337</v>
      </c>
      <c r="C23" s="497"/>
      <c r="D23" s="497"/>
      <c r="E23" s="488" t="s">
        <v>707</v>
      </c>
      <c r="F23" s="488"/>
      <c r="G23" s="488"/>
    </row>
    <row r="31" spans="2:8" ht="14"/>
    <row r="32" spans="2:8" ht="47.25" customHeight="1"/>
  </sheetData>
  <mergeCells count="10">
    <mergeCell ref="B23:D23"/>
    <mergeCell ref="E23:G23"/>
    <mergeCell ref="B2:G2"/>
    <mergeCell ref="B3:G3"/>
    <mergeCell ref="B4:B7"/>
    <mergeCell ref="C4:D4"/>
    <mergeCell ref="E4:F4"/>
    <mergeCell ref="G4:G7"/>
    <mergeCell ref="C5:D5"/>
    <mergeCell ref="E5:F5"/>
  </mergeCells>
  <pageMargins left="0.70866141732283472" right="0.70866141732283472" top="0.74803149606299213" bottom="0.74803149606299213" header="0.31496062992125984" footer="0.31496062992125984"/>
  <pageSetup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DFA1-991F-4AAC-9D02-8A307F67F46A}">
  <dimension ref="B1:AF15"/>
  <sheetViews>
    <sheetView showGridLines="0" rightToLeft="1" topLeftCell="B1" zoomScale="96" zoomScaleNormal="96" zoomScaleSheetLayoutView="100" workbookViewId="0">
      <selection activeCell="B4" sqref="B4:B7"/>
    </sheetView>
  </sheetViews>
  <sheetFormatPr defaultColWidth="8.7265625" defaultRowHeight="24" customHeight="1"/>
  <cols>
    <col min="1" max="1" width="15.7265625" style="60" customWidth="1"/>
    <col min="2" max="2" width="17.7265625" style="60" customWidth="1"/>
    <col min="3" max="7" width="13.7265625" style="60" customWidth="1"/>
    <col min="8" max="8" width="17.7265625" style="60" customWidth="1"/>
    <col min="9" max="9" width="8.7265625" style="60"/>
    <col min="10" max="10" width="19.81640625" style="60" customWidth="1"/>
    <col min="11" max="15" width="8.7265625" style="60"/>
    <col min="16" max="16" width="19.81640625" style="60" customWidth="1"/>
    <col min="17" max="17" width="8.7265625" style="60"/>
    <col min="18" max="18" width="19.81640625" style="60" customWidth="1"/>
    <col min="19" max="23" width="8.7265625" style="60"/>
    <col min="24" max="24" width="19.81640625" style="60" customWidth="1"/>
    <col min="25" max="25" width="8.7265625" style="60"/>
    <col min="26" max="26" width="19.81640625" style="60" customWidth="1"/>
    <col min="27" max="31" width="8.7265625" style="60"/>
    <col min="32" max="32" width="19.81640625" style="60" customWidth="1"/>
    <col min="33" max="16384" width="8.7265625" style="60"/>
  </cols>
  <sheetData>
    <row r="1" spans="2:32" ht="50.15" customHeight="1"/>
    <row r="2" spans="2:32" ht="24" customHeight="1">
      <c r="B2" s="511" t="s">
        <v>708</v>
      </c>
      <c r="C2" s="511"/>
      <c r="D2" s="511"/>
      <c r="E2" s="511"/>
      <c r="F2" s="511"/>
      <c r="G2" s="511"/>
      <c r="H2" s="511"/>
      <c r="J2" s="511" t="s">
        <v>709</v>
      </c>
      <c r="K2" s="511"/>
      <c r="L2" s="511"/>
      <c r="M2" s="511"/>
      <c r="N2" s="511"/>
      <c r="O2" s="511"/>
      <c r="P2" s="511"/>
      <c r="R2" s="511" t="s">
        <v>710</v>
      </c>
      <c r="S2" s="511"/>
      <c r="T2" s="511"/>
      <c r="U2" s="511"/>
      <c r="V2" s="511"/>
      <c r="W2" s="511"/>
      <c r="X2" s="511"/>
      <c r="Z2" s="511" t="s">
        <v>711</v>
      </c>
      <c r="AA2" s="511"/>
      <c r="AB2" s="511"/>
      <c r="AC2" s="511"/>
      <c r="AD2" s="511"/>
      <c r="AE2" s="511"/>
      <c r="AF2" s="511"/>
    </row>
    <row r="3" spans="2:32" ht="24" customHeight="1">
      <c r="B3" s="512" t="s">
        <v>712</v>
      </c>
      <c r="C3" s="512"/>
      <c r="D3" s="512"/>
      <c r="E3" s="512"/>
      <c r="F3" s="512"/>
      <c r="G3" s="512"/>
      <c r="H3" s="512"/>
      <c r="J3" s="512" t="s">
        <v>713</v>
      </c>
      <c r="K3" s="512"/>
      <c r="L3" s="512"/>
      <c r="M3" s="512"/>
      <c r="N3" s="512"/>
      <c r="O3" s="512"/>
      <c r="P3" s="512"/>
      <c r="R3" s="512" t="s">
        <v>714</v>
      </c>
      <c r="S3" s="512"/>
      <c r="T3" s="512"/>
      <c r="U3" s="512"/>
      <c r="V3" s="512"/>
      <c r="W3" s="512"/>
      <c r="X3" s="512"/>
      <c r="Z3" s="512" t="s">
        <v>715</v>
      </c>
      <c r="AA3" s="512"/>
      <c r="AB3" s="512"/>
      <c r="AC3" s="512"/>
      <c r="AD3" s="512"/>
      <c r="AE3" s="512"/>
      <c r="AF3" s="512"/>
    </row>
    <row r="4" spans="2:32" ht="22" customHeight="1">
      <c r="B4" s="513" t="s">
        <v>1025</v>
      </c>
      <c r="C4" s="515" t="s">
        <v>328</v>
      </c>
      <c r="D4" s="516"/>
      <c r="E4" s="515" t="s">
        <v>329</v>
      </c>
      <c r="F4" s="516"/>
      <c r="G4" s="517" t="s">
        <v>346</v>
      </c>
      <c r="H4" s="518" t="s">
        <v>1026</v>
      </c>
      <c r="J4" s="513" t="s">
        <v>1025</v>
      </c>
      <c r="K4" s="515" t="s">
        <v>328</v>
      </c>
      <c r="L4" s="516"/>
      <c r="M4" s="515" t="s">
        <v>329</v>
      </c>
      <c r="N4" s="516"/>
      <c r="O4" s="517" t="s">
        <v>346</v>
      </c>
      <c r="P4" s="518" t="s">
        <v>1026</v>
      </c>
      <c r="R4" s="513" t="s">
        <v>1025</v>
      </c>
      <c r="S4" s="515" t="s">
        <v>328</v>
      </c>
      <c r="T4" s="516"/>
      <c r="U4" s="515" t="s">
        <v>329</v>
      </c>
      <c r="V4" s="516"/>
      <c r="W4" s="517" t="s">
        <v>346</v>
      </c>
      <c r="X4" s="518" t="s">
        <v>1026</v>
      </c>
      <c r="Z4" s="513" t="s">
        <v>1025</v>
      </c>
      <c r="AA4" s="515" t="s">
        <v>328</v>
      </c>
      <c r="AB4" s="516"/>
      <c r="AC4" s="515" t="s">
        <v>329</v>
      </c>
      <c r="AD4" s="516"/>
      <c r="AE4" s="517" t="s">
        <v>346</v>
      </c>
      <c r="AF4" s="518" t="s">
        <v>1026</v>
      </c>
    </row>
    <row r="5" spans="2:32" ht="22" customHeight="1">
      <c r="B5" s="514"/>
      <c r="C5" s="520" t="s">
        <v>331</v>
      </c>
      <c r="D5" s="521"/>
      <c r="E5" s="522" t="s">
        <v>332</v>
      </c>
      <c r="F5" s="523"/>
      <c r="G5" s="506"/>
      <c r="H5" s="519"/>
      <c r="J5" s="514"/>
      <c r="K5" s="520" t="s">
        <v>331</v>
      </c>
      <c r="L5" s="521"/>
      <c r="M5" s="522" t="s">
        <v>332</v>
      </c>
      <c r="N5" s="523"/>
      <c r="O5" s="506"/>
      <c r="P5" s="519"/>
      <c r="R5" s="514"/>
      <c r="S5" s="520" t="s">
        <v>331</v>
      </c>
      <c r="T5" s="521"/>
      <c r="U5" s="522" t="s">
        <v>332</v>
      </c>
      <c r="V5" s="523"/>
      <c r="W5" s="506"/>
      <c r="X5" s="519"/>
      <c r="Z5" s="514"/>
      <c r="AA5" s="520" t="s">
        <v>331</v>
      </c>
      <c r="AB5" s="521"/>
      <c r="AC5" s="522" t="s">
        <v>332</v>
      </c>
      <c r="AD5" s="523"/>
      <c r="AE5" s="506"/>
      <c r="AF5" s="519"/>
    </row>
    <row r="6" spans="2:32" ht="22" customHeight="1">
      <c r="B6" s="514"/>
      <c r="C6" s="27" t="s">
        <v>333</v>
      </c>
      <c r="D6" s="27" t="s">
        <v>334</v>
      </c>
      <c r="E6" s="28" t="s">
        <v>333</v>
      </c>
      <c r="F6" s="29" t="s">
        <v>334</v>
      </c>
      <c r="G6" s="524" t="s">
        <v>322</v>
      </c>
      <c r="H6" s="519"/>
      <c r="J6" s="514"/>
      <c r="K6" s="27" t="s">
        <v>333</v>
      </c>
      <c r="L6" s="27" t="s">
        <v>334</v>
      </c>
      <c r="M6" s="28" t="s">
        <v>333</v>
      </c>
      <c r="N6" s="29" t="s">
        <v>334</v>
      </c>
      <c r="O6" s="524" t="s">
        <v>322</v>
      </c>
      <c r="P6" s="519"/>
      <c r="R6" s="514"/>
      <c r="S6" s="27" t="s">
        <v>333</v>
      </c>
      <c r="T6" s="27" t="s">
        <v>334</v>
      </c>
      <c r="U6" s="28" t="s">
        <v>333</v>
      </c>
      <c r="V6" s="29" t="s">
        <v>334</v>
      </c>
      <c r="W6" s="524" t="s">
        <v>322</v>
      </c>
      <c r="X6" s="519"/>
      <c r="Z6" s="514"/>
      <c r="AA6" s="27" t="s">
        <v>333</v>
      </c>
      <c r="AB6" s="27" t="s">
        <v>334</v>
      </c>
      <c r="AC6" s="28" t="s">
        <v>333</v>
      </c>
      <c r="AD6" s="29" t="s">
        <v>334</v>
      </c>
      <c r="AE6" s="524" t="s">
        <v>322</v>
      </c>
      <c r="AF6" s="519"/>
    </row>
    <row r="7" spans="2:32" ht="37" customHeight="1">
      <c r="B7" s="514"/>
      <c r="C7" s="187" t="s">
        <v>335</v>
      </c>
      <c r="D7" s="188" t="s">
        <v>336</v>
      </c>
      <c r="E7" s="188" t="s">
        <v>335</v>
      </c>
      <c r="F7" s="189" t="s">
        <v>336</v>
      </c>
      <c r="G7" s="524"/>
      <c r="H7" s="519"/>
      <c r="J7" s="514"/>
      <c r="K7" s="31" t="s">
        <v>335</v>
      </c>
      <c r="L7" s="31" t="s">
        <v>336</v>
      </c>
      <c r="M7" s="31" t="s">
        <v>335</v>
      </c>
      <c r="N7" s="32" t="s">
        <v>336</v>
      </c>
      <c r="O7" s="525"/>
      <c r="P7" s="519"/>
      <c r="R7" s="514"/>
      <c r="S7" s="31" t="s">
        <v>335</v>
      </c>
      <c r="T7" s="31" t="s">
        <v>336</v>
      </c>
      <c r="U7" s="31" t="s">
        <v>335</v>
      </c>
      <c r="V7" s="32" t="s">
        <v>336</v>
      </c>
      <c r="W7" s="525"/>
      <c r="X7" s="519"/>
      <c r="Z7" s="514"/>
      <c r="AA7" s="31" t="s">
        <v>335</v>
      </c>
      <c r="AB7" s="31" t="s">
        <v>336</v>
      </c>
      <c r="AC7" s="31" t="s">
        <v>335</v>
      </c>
      <c r="AD7" s="32" t="s">
        <v>336</v>
      </c>
      <c r="AE7" s="525"/>
      <c r="AF7" s="519"/>
    </row>
    <row r="8" spans="2:32" ht="25" customHeight="1">
      <c r="B8" s="285" t="s">
        <v>716</v>
      </c>
      <c r="C8" s="33">
        <v>1764</v>
      </c>
      <c r="D8" s="33">
        <v>714</v>
      </c>
      <c r="E8" s="33">
        <v>174</v>
      </c>
      <c r="F8" s="33">
        <v>2039</v>
      </c>
      <c r="G8" s="278">
        <f>SUM(C8:F8)</f>
        <v>4691</v>
      </c>
      <c r="H8" s="133" t="s">
        <v>717</v>
      </c>
      <c r="J8" s="164" t="s">
        <v>716</v>
      </c>
      <c r="K8" s="33">
        <v>1917</v>
      </c>
      <c r="L8" s="304">
        <v>785</v>
      </c>
      <c r="M8" s="304">
        <v>191</v>
      </c>
      <c r="N8" s="33">
        <v>2325</v>
      </c>
      <c r="O8" s="252">
        <v>5218</v>
      </c>
      <c r="P8" s="167" t="s">
        <v>717</v>
      </c>
      <c r="R8" s="164" t="s">
        <v>716</v>
      </c>
      <c r="S8" s="251">
        <v>2011</v>
      </c>
      <c r="T8" s="251">
        <v>796</v>
      </c>
      <c r="U8" s="251">
        <v>225</v>
      </c>
      <c r="V8" s="251">
        <v>2266</v>
      </c>
      <c r="W8" s="252">
        <v>5298</v>
      </c>
      <c r="X8" s="167" t="s">
        <v>717</v>
      </c>
      <c r="Z8" s="164" t="s">
        <v>716</v>
      </c>
      <c r="AA8" s="251">
        <v>2163</v>
      </c>
      <c r="AB8" s="251">
        <v>816</v>
      </c>
      <c r="AC8" s="251">
        <v>199</v>
      </c>
      <c r="AD8" s="251">
        <v>2272</v>
      </c>
      <c r="AE8" s="252">
        <v>5450</v>
      </c>
      <c r="AF8" s="167" t="s">
        <v>717</v>
      </c>
    </row>
    <row r="9" spans="2:32" ht="25" customHeight="1" thickBot="1">
      <c r="B9" s="279" t="s">
        <v>349</v>
      </c>
      <c r="C9" s="280">
        <f>C8/$G$8</f>
        <v>0.37603922404604562</v>
      </c>
      <c r="D9" s="280">
        <f>D8/$G$8</f>
        <v>0.1522063525900661</v>
      </c>
      <c r="E9" s="280">
        <f>E8/$G$8</f>
        <v>3.7092304412705182E-2</v>
      </c>
      <c r="F9" s="280">
        <f>F8/$G$8</f>
        <v>0.43466211895118312</v>
      </c>
      <c r="G9" s="280">
        <f>G8/$G$8</f>
        <v>1</v>
      </c>
      <c r="H9" s="282" t="s">
        <v>350</v>
      </c>
      <c r="J9" s="279" t="s">
        <v>349</v>
      </c>
      <c r="K9" s="280">
        <v>0.36738213875047909</v>
      </c>
      <c r="L9" s="280">
        <v>0.1504407819087773</v>
      </c>
      <c r="M9" s="280">
        <v>3.6604062859333077E-2</v>
      </c>
      <c r="N9" s="280">
        <v>0.44557301648141051</v>
      </c>
      <c r="O9" s="280">
        <v>1</v>
      </c>
      <c r="P9" s="282" t="s">
        <v>350</v>
      </c>
      <c r="R9" s="279" t="s">
        <v>349</v>
      </c>
      <c r="S9" s="280">
        <v>0.37957719894299735</v>
      </c>
      <c r="T9" s="280">
        <v>0.15024537561343904</v>
      </c>
      <c r="U9" s="280">
        <v>4.2468856172140433E-2</v>
      </c>
      <c r="V9" s="280">
        <v>0.4277085692714232</v>
      </c>
      <c r="W9" s="280">
        <v>1</v>
      </c>
      <c r="X9" s="282" t="s">
        <v>350</v>
      </c>
      <c r="Z9" s="279" t="s">
        <v>349</v>
      </c>
      <c r="AA9" s="280">
        <v>0.39688073394495416</v>
      </c>
      <c r="AB9" s="280">
        <v>0.14972477064220183</v>
      </c>
      <c r="AC9" s="280">
        <v>3.6513761467889906E-2</v>
      </c>
      <c r="AD9" s="280">
        <v>0.41688073394495412</v>
      </c>
      <c r="AE9" s="280">
        <v>1</v>
      </c>
      <c r="AF9" s="282" t="s">
        <v>350</v>
      </c>
    </row>
    <row r="10" spans="2:32" ht="80.150000000000006" customHeight="1">
      <c r="B10" s="526" t="s">
        <v>351</v>
      </c>
      <c r="C10" s="526"/>
      <c r="D10" s="526"/>
      <c r="E10" s="110"/>
      <c r="F10" s="510" t="s">
        <v>707</v>
      </c>
      <c r="G10" s="510"/>
      <c r="H10" s="510"/>
      <c r="J10" s="526" t="s">
        <v>351</v>
      </c>
      <c r="K10" s="526"/>
      <c r="L10" s="526"/>
      <c r="M10" s="110"/>
      <c r="N10" s="510" t="s">
        <v>707</v>
      </c>
      <c r="O10" s="510"/>
      <c r="P10" s="510"/>
      <c r="R10" s="526" t="s">
        <v>351</v>
      </c>
      <c r="S10" s="526"/>
      <c r="T10" s="526"/>
      <c r="U10" s="110"/>
      <c r="V10" s="510" t="s">
        <v>707</v>
      </c>
      <c r="W10" s="510"/>
      <c r="X10" s="510"/>
      <c r="Z10" s="526" t="s">
        <v>718</v>
      </c>
      <c r="AA10" s="526"/>
      <c r="AB10" s="526"/>
      <c r="AC10" s="110"/>
      <c r="AD10" s="510" t="s">
        <v>719</v>
      </c>
      <c r="AE10" s="510"/>
      <c r="AF10" s="510"/>
    </row>
    <row r="11" spans="2:32" ht="24" customHeight="1">
      <c r="B11" s="170"/>
      <c r="C11" s="170"/>
      <c r="D11" s="170"/>
      <c r="E11" s="170"/>
      <c r="F11" s="170"/>
      <c r="G11" s="170"/>
      <c r="H11" s="170"/>
      <c r="I11" s="170"/>
    </row>
    <row r="12" spans="2:32" ht="24" customHeight="1">
      <c r="B12" s="170"/>
      <c r="C12" s="170"/>
      <c r="D12" s="170"/>
      <c r="E12" s="170"/>
      <c r="F12" s="170"/>
      <c r="G12" s="170"/>
      <c r="H12" s="170"/>
      <c r="I12" s="170"/>
    </row>
    <row r="13" spans="2:32" ht="24" customHeight="1">
      <c r="B13" s="170"/>
      <c r="C13" s="170"/>
      <c r="D13" s="170"/>
      <c r="E13" s="170"/>
      <c r="F13" s="170"/>
      <c r="G13" s="170"/>
      <c r="H13" s="170"/>
      <c r="I13" s="170"/>
    </row>
    <row r="14" spans="2:32" ht="24" customHeight="1">
      <c r="B14" s="170"/>
      <c r="C14" s="170"/>
      <c r="D14" s="170"/>
      <c r="E14" s="170"/>
      <c r="F14" s="170"/>
      <c r="G14" s="170"/>
      <c r="H14" s="170"/>
      <c r="I14" s="170"/>
    </row>
    <row r="15" spans="2:32" ht="24" customHeight="1">
      <c r="B15" s="170"/>
      <c r="C15" s="170"/>
      <c r="D15" s="170"/>
      <c r="E15" s="170"/>
      <c r="F15" s="170"/>
      <c r="G15" s="170"/>
      <c r="H15" s="170"/>
      <c r="I15" s="170"/>
    </row>
  </sheetData>
  <mergeCells count="48">
    <mergeCell ref="P4:P7"/>
    <mergeCell ref="K5:L5"/>
    <mergeCell ref="M5:N5"/>
    <mergeCell ref="O6:O7"/>
    <mergeCell ref="B10:D10"/>
    <mergeCell ref="F10:H10"/>
    <mergeCell ref="J4:J7"/>
    <mergeCell ref="K4:L4"/>
    <mergeCell ref="M4:N4"/>
    <mergeCell ref="J10:L10"/>
    <mergeCell ref="N10:P10"/>
    <mergeCell ref="B2:H2"/>
    <mergeCell ref="B3:H3"/>
    <mergeCell ref="B4:B7"/>
    <mergeCell ref="C4:D4"/>
    <mergeCell ref="E4:F4"/>
    <mergeCell ref="G4:G5"/>
    <mergeCell ref="H4:H7"/>
    <mergeCell ref="C5:D5"/>
    <mergeCell ref="E5:F5"/>
    <mergeCell ref="G6:G7"/>
    <mergeCell ref="R10:T10"/>
    <mergeCell ref="V10:X10"/>
    <mergeCell ref="J2:P2"/>
    <mergeCell ref="J3:P3"/>
    <mergeCell ref="Z10:AB10"/>
    <mergeCell ref="R2:X2"/>
    <mergeCell ref="R3:X3"/>
    <mergeCell ref="R4:R7"/>
    <mergeCell ref="S4:T4"/>
    <mergeCell ref="U4:V4"/>
    <mergeCell ref="W4:W5"/>
    <mergeCell ref="X4:X7"/>
    <mergeCell ref="S5:T5"/>
    <mergeCell ref="U5:V5"/>
    <mergeCell ref="W6:W7"/>
    <mergeCell ref="O4:O5"/>
    <mergeCell ref="AD10:AF10"/>
    <mergeCell ref="Z2:AF2"/>
    <mergeCell ref="Z3:AF3"/>
    <mergeCell ref="Z4:Z7"/>
    <mergeCell ref="AA4:AB4"/>
    <mergeCell ref="AC4:AD4"/>
    <mergeCell ref="AE4:AE5"/>
    <mergeCell ref="AF4:AF7"/>
    <mergeCell ref="AA5:AB5"/>
    <mergeCell ref="AC5:AD5"/>
    <mergeCell ref="AE6:AE7"/>
  </mergeCells>
  <pageMargins left="0.7" right="0.7" top="0.75" bottom="0.75" header="0.3" footer="0.3"/>
  <pageSetup scale="9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BF3C-7F64-4693-9AD9-7820AED98309}">
  <dimension ref="B1:AJ24"/>
  <sheetViews>
    <sheetView showGridLines="0" rightToLeft="1" topLeftCell="R1" zoomScale="106" zoomScaleNormal="106" zoomScaleSheetLayoutView="100" workbookViewId="0">
      <selection activeCell="AK16" sqref="AK16"/>
    </sheetView>
  </sheetViews>
  <sheetFormatPr defaultColWidth="8.7265625" defaultRowHeight="24" customHeight="1"/>
  <cols>
    <col min="1" max="2" width="15.7265625" style="60" customWidth="1"/>
    <col min="3" max="8" width="13.7265625" style="60" customWidth="1"/>
    <col min="9" max="9" width="15.7265625" style="60" customWidth="1"/>
    <col min="10" max="10" width="8.7265625" style="60"/>
    <col min="11" max="11" width="20.453125" style="60" customWidth="1"/>
    <col min="12" max="17" width="8.7265625" style="60"/>
    <col min="18" max="18" width="20.453125" style="60" customWidth="1"/>
    <col min="19" max="19" width="8.7265625" style="60"/>
    <col min="20" max="20" width="20.453125" style="60" customWidth="1"/>
    <col min="21" max="26" width="8.7265625" style="60"/>
    <col min="27" max="27" width="20.453125" style="60" customWidth="1"/>
    <col min="28" max="28" width="8.7265625" style="60"/>
    <col min="29" max="29" width="20.453125" style="60" customWidth="1"/>
    <col min="30" max="35" width="8.7265625" style="60"/>
    <col min="36" max="36" width="20.453125" style="60" customWidth="1"/>
    <col min="37" max="16384" width="8.7265625" style="60"/>
  </cols>
  <sheetData>
    <row r="1" spans="2:36" ht="50.15" customHeight="1"/>
    <row r="2" spans="2:36" ht="24" customHeight="1">
      <c r="B2" s="511" t="s">
        <v>720</v>
      </c>
      <c r="C2" s="511"/>
      <c r="D2" s="511"/>
      <c r="E2" s="511"/>
      <c r="F2" s="511"/>
      <c r="G2" s="511"/>
      <c r="H2" s="511"/>
      <c r="I2" s="511"/>
      <c r="K2" s="511" t="s">
        <v>721</v>
      </c>
      <c r="L2" s="511"/>
      <c r="M2" s="511"/>
      <c r="N2" s="511"/>
      <c r="O2" s="511"/>
      <c r="P2" s="511"/>
      <c r="Q2" s="511"/>
      <c r="R2" s="511"/>
      <c r="T2" s="511" t="s">
        <v>722</v>
      </c>
      <c r="U2" s="511"/>
      <c r="V2" s="511"/>
      <c r="W2" s="511"/>
      <c r="X2" s="511"/>
      <c r="Y2" s="511"/>
      <c r="Z2" s="511"/>
      <c r="AA2" s="511"/>
      <c r="AC2" s="511" t="s">
        <v>723</v>
      </c>
      <c r="AD2" s="511"/>
      <c r="AE2" s="511"/>
      <c r="AF2" s="511"/>
      <c r="AG2" s="511"/>
      <c r="AH2" s="511"/>
      <c r="AI2" s="511"/>
      <c r="AJ2" s="511"/>
    </row>
    <row r="3" spans="2:36" ht="24" customHeight="1">
      <c r="B3" s="532" t="s">
        <v>724</v>
      </c>
      <c r="C3" s="532"/>
      <c r="D3" s="532"/>
      <c r="E3" s="532"/>
      <c r="F3" s="532"/>
      <c r="G3" s="532"/>
      <c r="H3" s="532"/>
      <c r="I3" s="532"/>
      <c r="K3" s="532" t="s">
        <v>725</v>
      </c>
      <c r="L3" s="532"/>
      <c r="M3" s="532"/>
      <c r="N3" s="532"/>
      <c r="O3" s="532"/>
      <c r="P3" s="532"/>
      <c r="Q3" s="532"/>
      <c r="R3" s="532"/>
      <c r="T3" s="532" t="s">
        <v>726</v>
      </c>
      <c r="U3" s="532"/>
      <c r="V3" s="532"/>
      <c r="W3" s="532"/>
      <c r="X3" s="532"/>
      <c r="Y3" s="532"/>
      <c r="Z3" s="532"/>
      <c r="AA3" s="532"/>
      <c r="AC3" s="532" t="s">
        <v>727</v>
      </c>
      <c r="AD3" s="532"/>
      <c r="AE3" s="532"/>
      <c r="AF3" s="532"/>
      <c r="AG3" s="532"/>
      <c r="AH3" s="532"/>
      <c r="AI3" s="532"/>
      <c r="AJ3" s="532"/>
    </row>
    <row r="4" spans="2:36" ht="22" customHeight="1">
      <c r="B4" s="513" t="s">
        <v>1025</v>
      </c>
      <c r="C4" s="515" t="s">
        <v>364</v>
      </c>
      <c r="D4" s="533"/>
      <c r="E4" s="533"/>
      <c r="F4" s="515" t="s">
        <v>365</v>
      </c>
      <c r="G4" s="533"/>
      <c r="H4" s="533"/>
      <c r="I4" s="518" t="s">
        <v>1026</v>
      </c>
      <c r="K4" s="513" t="s">
        <v>1025</v>
      </c>
      <c r="L4" s="515" t="s">
        <v>364</v>
      </c>
      <c r="M4" s="533"/>
      <c r="N4" s="533"/>
      <c r="O4" s="515" t="s">
        <v>365</v>
      </c>
      <c r="P4" s="533"/>
      <c r="Q4" s="533"/>
      <c r="R4" s="518" t="s">
        <v>1026</v>
      </c>
      <c r="T4" s="513" t="s">
        <v>1025</v>
      </c>
      <c r="U4" s="515" t="s">
        <v>364</v>
      </c>
      <c r="V4" s="533"/>
      <c r="W4" s="533"/>
      <c r="X4" s="515" t="s">
        <v>365</v>
      </c>
      <c r="Y4" s="533"/>
      <c r="Z4" s="533"/>
      <c r="AA4" s="518" t="s">
        <v>1026</v>
      </c>
      <c r="AC4" s="513" t="s">
        <v>1025</v>
      </c>
      <c r="AD4" s="515" t="s">
        <v>364</v>
      </c>
      <c r="AE4" s="533"/>
      <c r="AF4" s="533"/>
      <c r="AG4" s="515" t="s">
        <v>365</v>
      </c>
      <c r="AH4" s="533"/>
      <c r="AI4" s="533"/>
      <c r="AJ4" s="518" t="s">
        <v>1026</v>
      </c>
    </row>
    <row r="5" spans="2:36" ht="22" customHeight="1">
      <c r="B5" s="514"/>
      <c r="C5" s="527" t="s">
        <v>366</v>
      </c>
      <c r="D5" s="528"/>
      <c r="E5" s="528"/>
      <c r="F5" s="527" t="s">
        <v>367</v>
      </c>
      <c r="G5" s="528"/>
      <c r="H5" s="528"/>
      <c r="I5" s="519"/>
      <c r="K5" s="514"/>
      <c r="L5" s="527" t="s">
        <v>366</v>
      </c>
      <c r="M5" s="528"/>
      <c r="N5" s="528"/>
      <c r="O5" s="527" t="s">
        <v>367</v>
      </c>
      <c r="P5" s="528"/>
      <c r="Q5" s="528"/>
      <c r="R5" s="519"/>
      <c r="T5" s="514"/>
      <c r="U5" s="527" t="s">
        <v>366</v>
      </c>
      <c r="V5" s="528"/>
      <c r="W5" s="528"/>
      <c r="X5" s="527" t="s">
        <v>367</v>
      </c>
      <c r="Y5" s="528"/>
      <c r="Z5" s="528"/>
      <c r="AA5" s="519"/>
      <c r="AC5" s="514"/>
      <c r="AD5" s="527" t="s">
        <v>366</v>
      </c>
      <c r="AE5" s="528"/>
      <c r="AF5" s="528"/>
      <c r="AG5" s="527" t="s">
        <v>367</v>
      </c>
      <c r="AH5" s="528"/>
      <c r="AI5" s="528"/>
      <c r="AJ5" s="519"/>
    </row>
    <row r="6" spans="2:36" ht="25" customHeight="1">
      <c r="B6" s="514"/>
      <c r="C6" s="28" t="s">
        <v>728</v>
      </c>
      <c r="D6" s="27" t="s">
        <v>729</v>
      </c>
      <c r="E6" s="529" t="s">
        <v>370</v>
      </c>
      <c r="F6" s="28" t="s">
        <v>728</v>
      </c>
      <c r="G6" s="27" t="s">
        <v>729</v>
      </c>
      <c r="H6" s="529" t="s">
        <v>371</v>
      </c>
      <c r="I6" s="519"/>
      <c r="K6" s="514"/>
      <c r="L6" s="28" t="s">
        <v>728</v>
      </c>
      <c r="M6" s="27" t="s">
        <v>729</v>
      </c>
      <c r="N6" s="529" t="s">
        <v>370</v>
      </c>
      <c r="O6" s="28" t="s">
        <v>728</v>
      </c>
      <c r="P6" s="27" t="s">
        <v>729</v>
      </c>
      <c r="Q6" s="529" t="s">
        <v>371</v>
      </c>
      <c r="R6" s="519"/>
      <c r="T6" s="514"/>
      <c r="U6" s="28" t="s">
        <v>728</v>
      </c>
      <c r="V6" s="27" t="s">
        <v>729</v>
      </c>
      <c r="W6" s="529" t="s">
        <v>370</v>
      </c>
      <c r="X6" s="28" t="s">
        <v>728</v>
      </c>
      <c r="Y6" s="27" t="s">
        <v>729</v>
      </c>
      <c r="Z6" s="529" t="s">
        <v>371</v>
      </c>
      <c r="AA6" s="519"/>
      <c r="AC6" s="514"/>
      <c r="AD6" s="28" t="s">
        <v>728</v>
      </c>
      <c r="AE6" s="27" t="s">
        <v>729</v>
      </c>
      <c r="AF6" s="529" t="s">
        <v>370</v>
      </c>
      <c r="AG6" s="28" t="s">
        <v>728</v>
      </c>
      <c r="AH6" s="27" t="s">
        <v>729</v>
      </c>
      <c r="AI6" s="529" t="s">
        <v>371</v>
      </c>
      <c r="AJ6" s="519"/>
    </row>
    <row r="7" spans="2:36" ht="25" customHeight="1">
      <c r="B7" s="514"/>
      <c r="C7" s="31" t="s">
        <v>198</v>
      </c>
      <c r="D7" s="31" t="s">
        <v>194</v>
      </c>
      <c r="E7" s="530"/>
      <c r="F7" s="31" t="s">
        <v>198</v>
      </c>
      <c r="G7" s="31" t="s">
        <v>194</v>
      </c>
      <c r="H7" s="530"/>
      <c r="I7" s="519"/>
      <c r="K7" s="514"/>
      <c r="L7" s="31" t="s">
        <v>198</v>
      </c>
      <c r="M7" s="31" t="s">
        <v>194</v>
      </c>
      <c r="N7" s="530"/>
      <c r="O7" s="31" t="s">
        <v>198</v>
      </c>
      <c r="P7" s="31" t="s">
        <v>194</v>
      </c>
      <c r="Q7" s="530"/>
      <c r="R7" s="519"/>
      <c r="T7" s="514"/>
      <c r="U7" s="31" t="s">
        <v>198</v>
      </c>
      <c r="V7" s="31" t="s">
        <v>194</v>
      </c>
      <c r="W7" s="530"/>
      <c r="X7" s="31" t="s">
        <v>198</v>
      </c>
      <c r="Y7" s="31" t="s">
        <v>194</v>
      </c>
      <c r="Z7" s="530"/>
      <c r="AA7" s="519"/>
      <c r="AC7" s="514"/>
      <c r="AD7" s="31" t="s">
        <v>198</v>
      </c>
      <c r="AE7" s="31" t="s">
        <v>194</v>
      </c>
      <c r="AF7" s="530"/>
      <c r="AG7" s="31" t="s">
        <v>198</v>
      </c>
      <c r="AH7" s="31" t="s">
        <v>194</v>
      </c>
      <c r="AI7" s="530"/>
      <c r="AJ7" s="519"/>
    </row>
    <row r="8" spans="2:36" ht="24" customHeight="1">
      <c r="B8" s="253" t="s">
        <v>320</v>
      </c>
      <c r="C8" s="254">
        <f>'[1]2'!C8</f>
        <v>1764</v>
      </c>
      <c r="D8" s="254">
        <f>'[1]2'!D8+'[1]2'!E8</f>
        <v>888</v>
      </c>
      <c r="E8" s="255">
        <f>D8+C8</f>
        <v>2652</v>
      </c>
      <c r="F8" s="254">
        <f>'[1]2'!F8</f>
        <v>2039</v>
      </c>
      <c r="G8" s="254">
        <f>'[1]2'!D8+'[1]2'!E8</f>
        <v>888</v>
      </c>
      <c r="H8" s="255">
        <f>G8+F8</f>
        <v>2927</v>
      </c>
      <c r="I8" s="256" t="s">
        <v>322</v>
      </c>
      <c r="K8" s="253" t="s">
        <v>320</v>
      </c>
      <c r="L8" s="254">
        <v>1917</v>
      </c>
      <c r="M8" s="254">
        <v>976</v>
      </c>
      <c r="N8" s="255">
        <v>2893</v>
      </c>
      <c r="O8" s="254">
        <v>2325</v>
      </c>
      <c r="P8" s="254">
        <v>976</v>
      </c>
      <c r="Q8" s="255">
        <v>3301</v>
      </c>
      <c r="R8" s="256" t="s">
        <v>322</v>
      </c>
      <c r="T8" s="253" t="s">
        <v>320</v>
      </c>
      <c r="U8" s="254">
        <v>2011</v>
      </c>
      <c r="V8" s="254">
        <v>1021</v>
      </c>
      <c r="W8" s="255">
        <v>3032</v>
      </c>
      <c r="X8" s="254">
        <v>2266</v>
      </c>
      <c r="Y8" s="254">
        <v>1021</v>
      </c>
      <c r="Z8" s="255">
        <v>3287</v>
      </c>
      <c r="AA8" s="256" t="s">
        <v>322</v>
      </c>
      <c r="AC8" s="253" t="s">
        <v>320</v>
      </c>
      <c r="AD8" s="254">
        <v>2163</v>
      </c>
      <c r="AE8" s="254">
        <v>1015</v>
      </c>
      <c r="AF8" s="255">
        <v>3178</v>
      </c>
      <c r="AG8" s="254">
        <v>2272</v>
      </c>
      <c r="AH8" s="254">
        <v>1015</v>
      </c>
      <c r="AI8" s="255">
        <v>3287</v>
      </c>
      <c r="AJ8" s="256" t="s">
        <v>322</v>
      </c>
    </row>
    <row r="9" spans="2:36" ht="24" customHeight="1" thickBot="1">
      <c r="B9" s="279" t="s">
        <v>349</v>
      </c>
      <c r="C9" s="280">
        <f>C8/E8</f>
        <v>0.66515837104072395</v>
      </c>
      <c r="D9" s="280">
        <f>D8/E8</f>
        <v>0.33484162895927599</v>
      </c>
      <c r="E9" s="280">
        <f>E8/E8</f>
        <v>1</v>
      </c>
      <c r="F9" s="280">
        <f>F8/H8</f>
        <v>0.69661769730099077</v>
      </c>
      <c r="G9" s="280">
        <f>G8/H8</f>
        <v>0.30338230269900923</v>
      </c>
      <c r="H9" s="281">
        <f>H8/H8</f>
        <v>1</v>
      </c>
      <c r="I9" s="282" t="s">
        <v>350</v>
      </c>
      <c r="K9" s="279" t="s">
        <v>349</v>
      </c>
      <c r="L9" s="280">
        <v>0.66263394400276532</v>
      </c>
      <c r="M9" s="280">
        <v>0.33736605599723468</v>
      </c>
      <c r="N9" s="280">
        <v>1</v>
      </c>
      <c r="O9" s="280">
        <v>0.70433202059981825</v>
      </c>
      <c r="P9" s="280">
        <v>0.29566797940018175</v>
      </c>
      <c r="Q9" s="280">
        <v>1</v>
      </c>
      <c r="R9" s="282" t="s">
        <v>350</v>
      </c>
      <c r="T9" s="279" t="s">
        <v>349</v>
      </c>
      <c r="U9" s="280">
        <v>0.66325857519788922</v>
      </c>
      <c r="V9" s="280">
        <v>0.33674142480211083</v>
      </c>
      <c r="W9" s="280">
        <v>1</v>
      </c>
      <c r="X9" s="280">
        <v>0.68938241557651359</v>
      </c>
      <c r="Y9" s="280">
        <v>0.31061758442348647</v>
      </c>
      <c r="Z9" s="280">
        <v>1</v>
      </c>
      <c r="AA9" s="282" t="s">
        <v>350</v>
      </c>
      <c r="AC9" s="279" t="s">
        <v>349</v>
      </c>
      <c r="AD9" s="280">
        <f>AD8/AF8</f>
        <v>0.68061674008810569</v>
      </c>
      <c r="AE9" s="280">
        <f>AE8/AF8</f>
        <v>0.31938325991189426</v>
      </c>
      <c r="AF9" s="280">
        <v>1</v>
      </c>
      <c r="AG9" s="280">
        <f>AG8/AI8</f>
        <v>0.6912077882567691</v>
      </c>
      <c r="AH9" s="280">
        <f>AH8/AI8</f>
        <v>0.3087922117432309</v>
      </c>
      <c r="AI9" s="280">
        <v>1</v>
      </c>
      <c r="AJ9" s="282" t="s">
        <v>350</v>
      </c>
    </row>
    <row r="10" spans="2:36" ht="54" customHeight="1">
      <c r="B10" s="531" t="s">
        <v>730</v>
      </c>
      <c r="C10" s="497"/>
      <c r="D10" s="497"/>
      <c r="E10" s="497"/>
      <c r="F10" s="488" t="s">
        <v>731</v>
      </c>
      <c r="G10" s="488"/>
      <c r="H10" s="488"/>
      <c r="I10" s="488"/>
      <c r="K10" s="531" t="s">
        <v>730</v>
      </c>
      <c r="L10" s="497"/>
      <c r="M10" s="497"/>
      <c r="N10" s="497"/>
      <c r="O10" s="488" t="s">
        <v>731</v>
      </c>
      <c r="P10" s="488"/>
      <c r="Q10" s="488"/>
      <c r="R10" s="488"/>
      <c r="T10" s="531" t="s">
        <v>730</v>
      </c>
      <c r="U10" s="497"/>
      <c r="V10" s="497"/>
      <c r="W10" s="497"/>
      <c r="X10" s="488" t="s">
        <v>731</v>
      </c>
      <c r="Y10" s="488"/>
      <c r="Z10" s="488"/>
      <c r="AA10" s="488"/>
      <c r="AC10" s="531" t="s">
        <v>730</v>
      </c>
      <c r="AD10" s="497"/>
      <c r="AE10" s="497"/>
      <c r="AF10" s="497"/>
      <c r="AG10" s="488" t="s">
        <v>732</v>
      </c>
      <c r="AH10" s="488"/>
      <c r="AI10" s="488"/>
      <c r="AJ10" s="488"/>
    </row>
    <row r="11" spans="2:36" ht="80.150000000000006" customHeight="1">
      <c r="B11" s="497" t="s">
        <v>351</v>
      </c>
      <c r="C11" s="497"/>
      <c r="D11" s="497"/>
      <c r="E11" s="497"/>
      <c r="F11" s="488" t="s">
        <v>707</v>
      </c>
      <c r="G11" s="488"/>
      <c r="H11" s="488"/>
      <c r="I11" s="488"/>
      <c r="K11" s="497" t="s">
        <v>351</v>
      </c>
      <c r="L11" s="497"/>
      <c r="M11" s="497"/>
      <c r="N11" s="497"/>
      <c r="O11" s="488" t="s">
        <v>707</v>
      </c>
      <c r="P11" s="488"/>
      <c r="Q11" s="488"/>
      <c r="R11" s="488"/>
      <c r="T11" s="497" t="s">
        <v>351</v>
      </c>
      <c r="U11" s="497"/>
      <c r="V11" s="497"/>
      <c r="W11" s="497"/>
      <c r="X11" s="488" t="s">
        <v>707</v>
      </c>
      <c r="Y11" s="488"/>
      <c r="Z11" s="488"/>
      <c r="AA11" s="488"/>
    </row>
    <row r="13" spans="2:36" ht="24" customHeight="1">
      <c r="B13" s="1"/>
      <c r="C13" s="1"/>
      <c r="D13" s="1"/>
      <c r="E13" s="1"/>
      <c r="F13" s="1"/>
      <c r="G13" s="1"/>
      <c r="H13" s="1"/>
      <c r="I13" s="1"/>
      <c r="J13" s="1"/>
    </row>
    <row r="14" spans="2:36" ht="24" customHeight="1">
      <c r="B14" s="1"/>
      <c r="C14" s="1"/>
      <c r="D14" s="1"/>
      <c r="E14" s="1"/>
      <c r="F14" s="1"/>
      <c r="G14" s="1"/>
      <c r="H14" s="1"/>
      <c r="I14" s="1"/>
      <c r="J14" s="1"/>
    </row>
    <row r="15" spans="2:36" ht="24" customHeight="1">
      <c r="B15" s="1"/>
      <c r="C15" s="1"/>
      <c r="D15" s="1"/>
      <c r="E15" s="1"/>
      <c r="F15" s="1"/>
      <c r="G15" s="1"/>
      <c r="H15" s="1"/>
      <c r="I15" s="1"/>
      <c r="J15" s="1"/>
    </row>
    <row r="16" spans="2:36" ht="24" customHeight="1">
      <c r="B16" s="1"/>
      <c r="C16" s="1"/>
      <c r="D16" s="1"/>
      <c r="E16" s="1"/>
      <c r="F16" s="1"/>
      <c r="G16" s="1"/>
      <c r="H16" s="1"/>
      <c r="I16" s="1"/>
      <c r="J16" s="1"/>
    </row>
    <row r="17" spans="2:10" ht="24" customHeight="1">
      <c r="B17" s="1"/>
      <c r="C17" s="1"/>
      <c r="D17" s="1"/>
      <c r="E17" s="1"/>
      <c r="F17" s="1"/>
      <c r="G17" s="1"/>
      <c r="H17" s="1"/>
      <c r="I17" s="1"/>
      <c r="J17" s="1"/>
    </row>
    <row r="18" spans="2:10" ht="24" customHeight="1">
      <c r="B18" s="1"/>
      <c r="C18" s="1"/>
      <c r="D18" s="1"/>
      <c r="E18" s="1"/>
      <c r="F18" s="1"/>
      <c r="G18" s="1"/>
      <c r="H18" s="1"/>
      <c r="I18" s="1"/>
      <c r="J18" s="1"/>
    </row>
    <row r="19" spans="2:10" ht="24" customHeight="1">
      <c r="B19" s="1"/>
      <c r="C19" s="1"/>
      <c r="D19" s="1"/>
      <c r="E19" s="1"/>
      <c r="F19" s="1"/>
      <c r="G19" s="1"/>
      <c r="H19" s="1"/>
      <c r="I19" s="1"/>
      <c r="J19" s="1"/>
    </row>
    <row r="20" spans="2:10" ht="24" customHeight="1">
      <c r="B20" s="1"/>
      <c r="C20" s="1"/>
      <c r="D20" s="1"/>
      <c r="E20" s="1"/>
      <c r="F20" s="1"/>
      <c r="G20" s="1"/>
      <c r="H20" s="1"/>
      <c r="I20" s="1"/>
      <c r="J20" s="1"/>
    </row>
    <row r="21" spans="2:10" ht="24" customHeight="1">
      <c r="B21" s="1"/>
      <c r="C21" s="1"/>
      <c r="D21" s="1"/>
      <c r="E21" s="1"/>
      <c r="F21" s="1"/>
      <c r="G21" s="1"/>
      <c r="H21" s="1"/>
      <c r="I21" s="1"/>
      <c r="J21" s="1"/>
    </row>
    <row r="22" spans="2:10" ht="24" customHeight="1">
      <c r="B22" s="1"/>
      <c r="C22" s="1"/>
      <c r="D22" s="1"/>
      <c r="E22" s="1"/>
      <c r="F22" s="1"/>
      <c r="G22" s="1"/>
      <c r="H22" s="1"/>
      <c r="I22" s="1"/>
      <c r="J22" s="1"/>
    </row>
    <row r="23" spans="2:10" ht="24" customHeight="1">
      <c r="B23" s="1"/>
      <c r="C23" s="1"/>
      <c r="D23" s="1"/>
      <c r="E23" s="1"/>
      <c r="F23" s="1"/>
      <c r="G23" s="1"/>
      <c r="H23" s="1"/>
      <c r="I23" s="1"/>
      <c r="J23" s="1"/>
    </row>
    <row r="24" spans="2:10" ht="24" customHeight="1">
      <c r="B24" s="1"/>
      <c r="C24" s="1"/>
      <c r="D24" s="1"/>
      <c r="E24" s="1"/>
      <c r="F24" s="1"/>
      <c r="G24" s="1"/>
      <c r="H24" s="1"/>
      <c r="I24" s="1"/>
      <c r="J24" s="1"/>
    </row>
  </sheetData>
  <mergeCells count="54">
    <mergeCell ref="C5:E5"/>
    <mergeCell ref="F5:H5"/>
    <mergeCell ref="E6:E7"/>
    <mergeCell ref="H6:H7"/>
    <mergeCell ref="B10:E10"/>
    <mergeCell ref="F10:I10"/>
    <mergeCell ref="B11:E11"/>
    <mergeCell ref="F11:I11"/>
    <mergeCell ref="K2:R2"/>
    <mergeCell ref="K3:R3"/>
    <mergeCell ref="K4:K7"/>
    <mergeCell ref="L4:N4"/>
    <mergeCell ref="O4:Q4"/>
    <mergeCell ref="R4:R7"/>
    <mergeCell ref="B2:I2"/>
    <mergeCell ref="B3:I3"/>
    <mergeCell ref="B4:B7"/>
    <mergeCell ref="C4:E4"/>
    <mergeCell ref="F4:H4"/>
    <mergeCell ref="I4:I7"/>
    <mergeCell ref="K11:N11"/>
    <mergeCell ref="O11:R11"/>
    <mergeCell ref="T2:AA2"/>
    <mergeCell ref="T3:AA3"/>
    <mergeCell ref="T4:T7"/>
    <mergeCell ref="U4:W4"/>
    <mergeCell ref="X4:Z4"/>
    <mergeCell ref="AA4:AA7"/>
    <mergeCell ref="U5:W5"/>
    <mergeCell ref="X5:Z5"/>
    <mergeCell ref="W6:W7"/>
    <mergeCell ref="Z6:Z7"/>
    <mergeCell ref="L5:N5"/>
    <mergeCell ref="O5:Q5"/>
    <mergeCell ref="N6:N7"/>
    <mergeCell ref="Q6:Q7"/>
    <mergeCell ref="K10:N10"/>
    <mergeCell ref="O10:R10"/>
    <mergeCell ref="T10:W10"/>
    <mergeCell ref="X10:AA10"/>
    <mergeCell ref="T11:W11"/>
    <mergeCell ref="X11:AA11"/>
    <mergeCell ref="AC10:AF10"/>
    <mergeCell ref="AG10:AJ10"/>
    <mergeCell ref="AC2:AJ2"/>
    <mergeCell ref="AC3:AJ3"/>
    <mergeCell ref="AC4:AC7"/>
    <mergeCell ref="AD4:AF4"/>
    <mergeCell ref="AG4:AI4"/>
    <mergeCell ref="AJ4:AJ7"/>
    <mergeCell ref="AD5:AF5"/>
    <mergeCell ref="AG5:AI5"/>
    <mergeCell ref="AF6:AF7"/>
    <mergeCell ref="AI6:AI7"/>
  </mergeCells>
  <pageMargins left="0.7" right="0.7" top="0.75" bottom="0.75" header="0.3" footer="0.3"/>
  <pageSetup scale="9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7E93-84CF-4D3D-B2E7-988EC0E820E0}">
  <dimension ref="B1:AJ25"/>
  <sheetViews>
    <sheetView showGridLines="0" rightToLeft="1" topLeftCell="M1" zoomScaleNormal="100" zoomScaleSheetLayoutView="100" workbookViewId="0">
      <selection activeCell="V13" sqref="V13"/>
    </sheetView>
  </sheetViews>
  <sheetFormatPr defaultColWidth="8.7265625" defaultRowHeight="24" customHeight="1"/>
  <cols>
    <col min="1" max="1" width="15.7265625" style="60" customWidth="1"/>
    <col min="2" max="36" width="10.1796875" style="60" customWidth="1"/>
    <col min="37" max="16384" width="8.7265625" style="60"/>
  </cols>
  <sheetData>
    <row r="1" spans="2:36" ht="50.15" customHeight="1"/>
    <row r="2" spans="2:36" ht="24" customHeight="1">
      <c r="B2" s="511" t="s">
        <v>733</v>
      </c>
      <c r="C2" s="511"/>
      <c r="D2" s="511"/>
      <c r="E2" s="511"/>
      <c r="F2" s="511"/>
      <c r="G2" s="511"/>
      <c r="H2" s="511"/>
      <c r="I2" s="511"/>
      <c r="K2" s="511" t="s">
        <v>734</v>
      </c>
      <c r="L2" s="511"/>
      <c r="M2" s="511"/>
      <c r="N2" s="511"/>
      <c r="O2" s="511"/>
      <c r="P2" s="511"/>
      <c r="Q2" s="511"/>
      <c r="R2" s="511"/>
      <c r="T2" s="511" t="s">
        <v>735</v>
      </c>
      <c r="U2" s="511"/>
      <c r="V2" s="511"/>
      <c r="W2" s="511"/>
      <c r="X2" s="511"/>
      <c r="Y2" s="511"/>
      <c r="Z2" s="511"/>
      <c r="AA2" s="511"/>
      <c r="AC2" s="511" t="s">
        <v>736</v>
      </c>
      <c r="AD2" s="511"/>
      <c r="AE2" s="511"/>
      <c r="AF2" s="511"/>
      <c r="AG2" s="511"/>
      <c r="AH2" s="511"/>
      <c r="AI2" s="511"/>
      <c r="AJ2" s="511"/>
    </row>
    <row r="3" spans="2:36" ht="24" customHeight="1">
      <c r="B3" s="512" t="s">
        <v>737</v>
      </c>
      <c r="C3" s="512"/>
      <c r="D3" s="512"/>
      <c r="E3" s="512"/>
      <c r="F3" s="512"/>
      <c r="G3" s="512"/>
      <c r="H3" s="512"/>
      <c r="I3" s="512"/>
      <c r="K3" s="512" t="s">
        <v>738</v>
      </c>
      <c r="L3" s="512"/>
      <c r="M3" s="512"/>
      <c r="N3" s="512"/>
      <c r="O3" s="512"/>
      <c r="P3" s="512"/>
      <c r="Q3" s="512"/>
      <c r="R3" s="512"/>
      <c r="T3" s="512" t="s">
        <v>739</v>
      </c>
      <c r="U3" s="512"/>
      <c r="V3" s="512"/>
      <c r="W3" s="512"/>
      <c r="X3" s="512"/>
      <c r="Y3" s="512"/>
      <c r="Z3" s="512"/>
      <c r="AA3" s="512"/>
      <c r="AC3" s="512" t="s">
        <v>740</v>
      </c>
      <c r="AD3" s="512"/>
      <c r="AE3" s="512"/>
      <c r="AF3" s="512"/>
      <c r="AG3" s="512"/>
      <c r="AH3" s="512"/>
      <c r="AI3" s="512"/>
      <c r="AJ3" s="512"/>
    </row>
    <row r="4" spans="2:36" ht="24" customHeight="1">
      <c r="B4" s="534" t="s">
        <v>388</v>
      </c>
      <c r="C4" s="515" t="s">
        <v>328</v>
      </c>
      <c r="D4" s="516"/>
      <c r="E4" s="515" t="s">
        <v>329</v>
      </c>
      <c r="F4" s="516"/>
      <c r="G4" s="536" t="s">
        <v>320</v>
      </c>
      <c r="H4" s="536" t="s">
        <v>389</v>
      </c>
      <c r="I4" s="538" t="s">
        <v>390</v>
      </c>
      <c r="K4" s="534" t="s">
        <v>388</v>
      </c>
      <c r="L4" s="515" t="s">
        <v>328</v>
      </c>
      <c r="M4" s="516"/>
      <c r="N4" s="515" t="s">
        <v>329</v>
      </c>
      <c r="O4" s="516"/>
      <c r="P4" s="536" t="s">
        <v>320</v>
      </c>
      <c r="Q4" s="536" t="s">
        <v>389</v>
      </c>
      <c r="R4" s="538" t="s">
        <v>390</v>
      </c>
      <c r="T4" s="534" t="s">
        <v>388</v>
      </c>
      <c r="U4" s="515" t="s">
        <v>328</v>
      </c>
      <c r="V4" s="516"/>
      <c r="W4" s="515" t="s">
        <v>329</v>
      </c>
      <c r="X4" s="516"/>
      <c r="Y4" s="536" t="s">
        <v>320</v>
      </c>
      <c r="Z4" s="536" t="s">
        <v>389</v>
      </c>
      <c r="AA4" s="538" t="s">
        <v>390</v>
      </c>
      <c r="AC4" s="534" t="s">
        <v>388</v>
      </c>
      <c r="AD4" s="515" t="s">
        <v>328</v>
      </c>
      <c r="AE4" s="516"/>
      <c r="AF4" s="515" t="s">
        <v>329</v>
      </c>
      <c r="AG4" s="516"/>
      <c r="AH4" s="536" t="s">
        <v>320</v>
      </c>
      <c r="AI4" s="536" t="s">
        <v>389</v>
      </c>
      <c r="AJ4" s="538" t="s">
        <v>390</v>
      </c>
    </row>
    <row r="5" spans="2:36" ht="24" customHeight="1">
      <c r="B5" s="535"/>
      <c r="C5" s="520" t="s">
        <v>331</v>
      </c>
      <c r="D5" s="521"/>
      <c r="E5" s="522" t="s">
        <v>332</v>
      </c>
      <c r="F5" s="523"/>
      <c r="G5" s="537"/>
      <c r="H5" s="537"/>
      <c r="I5" s="539"/>
      <c r="K5" s="535"/>
      <c r="L5" s="520" t="s">
        <v>331</v>
      </c>
      <c r="M5" s="521"/>
      <c r="N5" s="522" t="s">
        <v>332</v>
      </c>
      <c r="O5" s="523"/>
      <c r="P5" s="537"/>
      <c r="Q5" s="537"/>
      <c r="R5" s="539"/>
      <c r="T5" s="535"/>
      <c r="U5" s="520" t="s">
        <v>331</v>
      </c>
      <c r="V5" s="521"/>
      <c r="W5" s="522" t="s">
        <v>332</v>
      </c>
      <c r="X5" s="523"/>
      <c r="Y5" s="537"/>
      <c r="Z5" s="537"/>
      <c r="AA5" s="539"/>
      <c r="AC5" s="535"/>
      <c r="AD5" s="520" t="s">
        <v>331</v>
      </c>
      <c r="AE5" s="521"/>
      <c r="AF5" s="522" t="s">
        <v>332</v>
      </c>
      <c r="AG5" s="523"/>
      <c r="AH5" s="537"/>
      <c r="AI5" s="537"/>
      <c r="AJ5" s="539"/>
    </row>
    <row r="6" spans="2:36" ht="24" customHeight="1">
      <c r="B6" s="535"/>
      <c r="C6" s="27" t="s">
        <v>333</v>
      </c>
      <c r="D6" s="27" t="s">
        <v>334</v>
      </c>
      <c r="E6" s="28" t="s">
        <v>333</v>
      </c>
      <c r="F6" s="29" t="s">
        <v>334</v>
      </c>
      <c r="G6" s="542" t="s">
        <v>322</v>
      </c>
      <c r="H6" s="542" t="s">
        <v>391</v>
      </c>
      <c r="I6" s="539"/>
      <c r="K6" s="535"/>
      <c r="L6" s="27" t="s">
        <v>333</v>
      </c>
      <c r="M6" s="27" t="s">
        <v>334</v>
      </c>
      <c r="N6" s="28" t="s">
        <v>333</v>
      </c>
      <c r="O6" s="29" t="s">
        <v>334</v>
      </c>
      <c r="P6" s="542" t="s">
        <v>322</v>
      </c>
      <c r="Q6" s="542" t="s">
        <v>391</v>
      </c>
      <c r="R6" s="539"/>
      <c r="T6" s="535"/>
      <c r="U6" s="27" t="s">
        <v>333</v>
      </c>
      <c r="V6" s="27" t="s">
        <v>334</v>
      </c>
      <c r="W6" s="28" t="s">
        <v>333</v>
      </c>
      <c r="X6" s="29" t="s">
        <v>334</v>
      </c>
      <c r="Y6" s="542" t="s">
        <v>322</v>
      </c>
      <c r="Z6" s="542" t="s">
        <v>391</v>
      </c>
      <c r="AA6" s="539"/>
      <c r="AC6" s="535"/>
      <c r="AD6" s="27" t="s">
        <v>333</v>
      </c>
      <c r="AE6" s="27" t="s">
        <v>334</v>
      </c>
      <c r="AF6" s="28" t="s">
        <v>333</v>
      </c>
      <c r="AG6" s="29" t="s">
        <v>334</v>
      </c>
      <c r="AH6" s="542" t="s">
        <v>322</v>
      </c>
      <c r="AI6" s="542" t="s">
        <v>391</v>
      </c>
      <c r="AJ6" s="539"/>
    </row>
    <row r="7" spans="2:36" ht="30" customHeight="1">
      <c r="B7" s="535"/>
      <c r="C7" s="187" t="s">
        <v>335</v>
      </c>
      <c r="D7" s="188" t="s">
        <v>336</v>
      </c>
      <c r="E7" s="188" t="s">
        <v>335</v>
      </c>
      <c r="F7" s="189" t="s">
        <v>336</v>
      </c>
      <c r="G7" s="542"/>
      <c r="H7" s="542"/>
      <c r="I7" s="539"/>
      <c r="K7" s="535"/>
      <c r="L7" s="30" t="s">
        <v>335</v>
      </c>
      <c r="M7" s="31" t="s">
        <v>336</v>
      </c>
      <c r="N7" s="31" t="s">
        <v>335</v>
      </c>
      <c r="O7" s="32" t="s">
        <v>336</v>
      </c>
      <c r="P7" s="543"/>
      <c r="Q7" s="543"/>
      <c r="R7" s="539"/>
      <c r="T7" s="535"/>
      <c r="U7" s="30" t="s">
        <v>335</v>
      </c>
      <c r="V7" s="31" t="s">
        <v>336</v>
      </c>
      <c r="W7" s="31" t="s">
        <v>335</v>
      </c>
      <c r="X7" s="32" t="s">
        <v>336</v>
      </c>
      <c r="Y7" s="543"/>
      <c r="Z7" s="543"/>
      <c r="AA7" s="539"/>
      <c r="AC7" s="535"/>
      <c r="AD7" s="30" t="s">
        <v>335</v>
      </c>
      <c r="AE7" s="31" t="s">
        <v>336</v>
      </c>
      <c r="AF7" s="31" t="s">
        <v>335</v>
      </c>
      <c r="AG7" s="32" t="s">
        <v>336</v>
      </c>
      <c r="AH7" s="543"/>
      <c r="AI7" s="543"/>
      <c r="AJ7" s="539"/>
    </row>
    <row r="8" spans="2:36" ht="24" customHeight="1">
      <c r="B8" s="82" t="s">
        <v>392</v>
      </c>
      <c r="C8" s="33">
        <v>167</v>
      </c>
      <c r="D8" s="33">
        <v>60</v>
      </c>
      <c r="E8" s="33">
        <v>11</v>
      </c>
      <c r="F8" s="33">
        <v>200</v>
      </c>
      <c r="G8" s="103">
        <v>438</v>
      </c>
      <c r="H8" s="104">
        <f>G8/$G$20</f>
        <v>9.3370283521637176E-2</v>
      </c>
      <c r="I8" s="258" t="s">
        <v>393</v>
      </c>
      <c r="K8" s="82" t="s">
        <v>392</v>
      </c>
      <c r="L8" s="33">
        <v>203</v>
      </c>
      <c r="M8" s="33">
        <v>87</v>
      </c>
      <c r="N8" s="33">
        <v>19</v>
      </c>
      <c r="O8" s="33">
        <v>206</v>
      </c>
      <c r="P8" s="103">
        <v>515</v>
      </c>
      <c r="Q8" s="104">
        <v>9.8696818704484476E-2</v>
      </c>
      <c r="R8" s="258" t="s">
        <v>393</v>
      </c>
      <c r="T8" s="82" t="s">
        <v>392</v>
      </c>
      <c r="U8" s="102">
        <v>149</v>
      </c>
      <c r="V8" s="102">
        <v>62</v>
      </c>
      <c r="W8" s="102">
        <v>13</v>
      </c>
      <c r="X8" s="102">
        <v>252</v>
      </c>
      <c r="Y8" s="103">
        <v>476</v>
      </c>
      <c r="Z8" s="104">
        <f>Y8/Y$20</f>
        <v>8.9845224613061533E-2</v>
      </c>
      <c r="AA8" s="258" t="s">
        <v>393</v>
      </c>
      <c r="AC8" s="82" t="s">
        <v>392</v>
      </c>
      <c r="AD8" s="102">
        <v>182</v>
      </c>
      <c r="AE8" s="102">
        <v>71</v>
      </c>
      <c r="AF8" s="102">
        <v>15</v>
      </c>
      <c r="AG8" s="102">
        <v>186</v>
      </c>
      <c r="AH8" s="102">
        <v>454</v>
      </c>
      <c r="AI8" s="104">
        <v>8.3302752293577975E-2</v>
      </c>
      <c r="AJ8" s="258" t="s">
        <v>393</v>
      </c>
    </row>
    <row r="9" spans="2:36" ht="24" customHeight="1">
      <c r="B9" s="82" t="s">
        <v>394</v>
      </c>
      <c r="C9" s="33">
        <v>146</v>
      </c>
      <c r="D9" s="33">
        <v>65</v>
      </c>
      <c r="E9" s="33">
        <v>11</v>
      </c>
      <c r="F9" s="33">
        <v>183</v>
      </c>
      <c r="G9" s="103">
        <v>405</v>
      </c>
      <c r="H9" s="104">
        <f t="shared" ref="H9:H19" si="0">G9/$G$20</f>
        <v>8.6335536133020682E-2</v>
      </c>
      <c r="I9" s="258" t="s">
        <v>395</v>
      </c>
      <c r="K9" s="82" t="s">
        <v>394</v>
      </c>
      <c r="L9" s="33">
        <v>158</v>
      </c>
      <c r="M9" s="33">
        <v>67</v>
      </c>
      <c r="N9" s="33">
        <v>19</v>
      </c>
      <c r="O9" s="33">
        <v>202</v>
      </c>
      <c r="P9" s="103">
        <v>446</v>
      </c>
      <c r="Q9" s="104">
        <v>8.5473361441165199E-2</v>
      </c>
      <c r="R9" s="258" t="s">
        <v>395</v>
      </c>
      <c r="T9" s="82" t="s">
        <v>394</v>
      </c>
      <c r="U9" s="102">
        <v>145</v>
      </c>
      <c r="V9" s="102">
        <v>56</v>
      </c>
      <c r="W9" s="102">
        <v>26</v>
      </c>
      <c r="X9" s="102">
        <v>228</v>
      </c>
      <c r="Y9" s="103">
        <v>455</v>
      </c>
      <c r="Z9" s="104">
        <f t="shared" ref="Z9:Z18" si="1">Y9/Y$20</f>
        <v>8.5881464703661758E-2</v>
      </c>
      <c r="AA9" s="258" t="s">
        <v>395</v>
      </c>
      <c r="AC9" s="82" t="s">
        <v>394</v>
      </c>
      <c r="AD9" s="102">
        <v>190</v>
      </c>
      <c r="AE9" s="102">
        <v>56</v>
      </c>
      <c r="AF9" s="102">
        <v>10</v>
      </c>
      <c r="AG9" s="102">
        <v>179</v>
      </c>
      <c r="AH9" s="102">
        <v>435</v>
      </c>
      <c r="AI9" s="104">
        <v>7.9816513761467894E-2</v>
      </c>
      <c r="AJ9" s="258" t="s">
        <v>395</v>
      </c>
    </row>
    <row r="10" spans="2:36" ht="24" customHeight="1">
      <c r="B10" s="82" t="s">
        <v>396</v>
      </c>
      <c r="C10" s="33">
        <v>135</v>
      </c>
      <c r="D10" s="33">
        <v>53</v>
      </c>
      <c r="E10" s="33">
        <v>13</v>
      </c>
      <c r="F10" s="33">
        <v>171</v>
      </c>
      <c r="G10" s="103">
        <v>372</v>
      </c>
      <c r="H10" s="104">
        <f t="shared" si="0"/>
        <v>7.9300788744404174E-2</v>
      </c>
      <c r="I10" s="258" t="s">
        <v>397</v>
      </c>
      <c r="K10" s="82" t="s">
        <v>396</v>
      </c>
      <c r="L10" s="33">
        <v>186</v>
      </c>
      <c r="M10" s="33">
        <v>77</v>
      </c>
      <c r="N10" s="33">
        <v>18</v>
      </c>
      <c r="O10" s="33">
        <v>221</v>
      </c>
      <c r="P10" s="103">
        <v>502</v>
      </c>
      <c r="Q10" s="104">
        <v>9.6205442698351865E-2</v>
      </c>
      <c r="R10" s="258" t="s">
        <v>397</v>
      </c>
      <c r="T10" s="82" t="s">
        <v>396</v>
      </c>
      <c r="U10" s="102">
        <v>175</v>
      </c>
      <c r="V10" s="102">
        <v>65</v>
      </c>
      <c r="W10" s="102">
        <v>23</v>
      </c>
      <c r="X10" s="102">
        <v>264</v>
      </c>
      <c r="Y10" s="103">
        <v>527</v>
      </c>
      <c r="Z10" s="104">
        <f t="shared" si="1"/>
        <v>9.9471498678746703E-2</v>
      </c>
      <c r="AA10" s="258" t="s">
        <v>397</v>
      </c>
      <c r="AC10" s="82" t="s">
        <v>396</v>
      </c>
      <c r="AD10" s="102">
        <v>190</v>
      </c>
      <c r="AE10" s="102">
        <v>65</v>
      </c>
      <c r="AF10" s="102">
        <v>19</v>
      </c>
      <c r="AG10" s="102">
        <v>212</v>
      </c>
      <c r="AH10" s="102">
        <v>486</v>
      </c>
      <c r="AI10" s="104">
        <v>8.9174311926605507E-2</v>
      </c>
      <c r="AJ10" s="258" t="s">
        <v>397</v>
      </c>
    </row>
    <row r="11" spans="2:36" ht="24" customHeight="1">
      <c r="B11" s="82" t="s">
        <v>398</v>
      </c>
      <c r="C11" s="33">
        <v>125</v>
      </c>
      <c r="D11" s="33">
        <v>54</v>
      </c>
      <c r="E11" s="33">
        <v>10</v>
      </c>
      <c r="F11" s="33">
        <v>129</v>
      </c>
      <c r="G11" s="103">
        <v>318</v>
      </c>
      <c r="H11" s="104">
        <f t="shared" si="0"/>
        <v>6.7789383926668084E-2</v>
      </c>
      <c r="I11" s="258" t="s">
        <v>399</v>
      </c>
      <c r="K11" s="82" t="s">
        <v>398</v>
      </c>
      <c r="L11" s="33">
        <v>105</v>
      </c>
      <c r="M11" s="33">
        <v>51</v>
      </c>
      <c r="N11" s="33">
        <v>12</v>
      </c>
      <c r="O11" s="33">
        <v>130</v>
      </c>
      <c r="P11" s="103">
        <v>298</v>
      </c>
      <c r="Q11" s="104">
        <v>5.7110003832886162E-2</v>
      </c>
      <c r="R11" s="258" t="s">
        <v>399</v>
      </c>
      <c r="T11" s="82" t="s">
        <v>398</v>
      </c>
      <c r="U11" s="102">
        <v>117</v>
      </c>
      <c r="V11" s="102">
        <v>56</v>
      </c>
      <c r="W11" s="102">
        <v>11</v>
      </c>
      <c r="X11" s="102">
        <v>184</v>
      </c>
      <c r="Y11" s="103">
        <v>368</v>
      </c>
      <c r="Z11" s="104">
        <f t="shared" si="1"/>
        <v>6.9460173650434123E-2</v>
      </c>
      <c r="AA11" s="258" t="s">
        <v>399</v>
      </c>
      <c r="AC11" s="82" t="s">
        <v>398</v>
      </c>
      <c r="AD11" s="102">
        <v>127</v>
      </c>
      <c r="AE11" s="102">
        <v>39</v>
      </c>
      <c r="AF11" s="102">
        <v>9</v>
      </c>
      <c r="AG11" s="102">
        <v>156</v>
      </c>
      <c r="AH11" s="102">
        <v>331</v>
      </c>
      <c r="AI11" s="104">
        <v>6.0733944954128441E-2</v>
      </c>
      <c r="AJ11" s="258" t="s">
        <v>399</v>
      </c>
    </row>
    <row r="12" spans="2:36" ht="24" customHeight="1">
      <c r="B12" s="82" t="s">
        <v>400</v>
      </c>
      <c r="C12" s="33">
        <v>175</v>
      </c>
      <c r="D12" s="33">
        <v>66</v>
      </c>
      <c r="E12" s="33">
        <v>24</v>
      </c>
      <c r="F12" s="33">
        <v>202</v>
      </c>
      <c r="G12" s="103">
        <v>467</v>
      </c>
      <c r="H12" s="104">
        <f t="shared" si="0"/>
        <v>9.9552334257088038E-2</v>
      </c>
      <c r="I12" s="258" t="s">
        <v>401</v>
      </c>
      <c r="K12" s="82" t="s">
        <v>400</v>
      </c>
      <c r="L12" s="33">
        <v>156</v>
      </c>
      <c r="M12" s="33">
        <v>62</v>
      </c>
      <c r="N12" s="33">
        <v>18</v>
      </c>
      <c r="O12" s="33">
        <v>238</v>
      </c>
      <c r="P12" s="103">
        <v>474</v>
      </c>
      <c r="Q12" s="104">
        <v>9.0839402069758532E-2</v>
      </c>
      <c r="R12" s="258" t="s">
        <v>401</v>
      </c>
      <c r="T12" s="82" t="s">
        <v>400</v>
      </c>
      <c r="U12" s="102">
        <v>142</v>
      </c>
      <c r="V12" s="102">
        <v>59</v>
      </c>
      <c r="W12" s="102">
        <v>37</v>
      </c>
      <c r="X12" s="102">
        <v>148</v>
      </c>
      <c r="Y12" s="103">
        <v>386</v>
      </c>
      <c r="Z12" s="104">
        <f t="shared" si="1"/>
        <v>7.2857682144205363E-2</v>
      </c>
      <c r="AA12" s="258" t="s">
        <v>401</v>
      </c>
      <c r="AC12" s="82" t="s">
        <v>400</v>
      </c>
      <c r="AD12" s="102">
        <v>111</v>
      </c>
      <c r="AE12" s="102">
        <v>41</v>
      </c>
      <c r="AF12" s="102">
        <v>13</v>
      </c>
      <c r="AG12" s="102">
        <v>151</v>
      </c>
      <c r="AH12" s="102">
        <v>316</v>
      </c>
      <c r="AI12" s="104">
        <v>5.7981651376146789E-2</v>
      </c>
      <c r="AJ12" s="258" t="s">
        <v>401</v>
      </c>
    </row>
    <row r="13" spans="2:36" ht="24" customHeight="1">
      <c r="B13" s="82" t="s">
        <v>402</v>
      </c>
      <c r="C13" s="33">
        <v>131</v>
      </c>
      <c r="D13" s="33">
        <v>49</v>
      </c>
      <c r="E13" s="33">
        <v>13</v>
      </c>
      <c r="F13" s="33">
        <v>137</v>
      </c>
      <c r="G13" s="103">
        <v>330</v>
      </c>
      <c r="H13" s="104">
        <f t="shared" si="0"/>
        <v>7.0347473886164996E-2</v>
      </c>
      <c r="I13" s="258" t="s">
        <v>403</v>
      </c>
      <c r="K13" s="82" t="s">
        <v>402</v>
      </c>
      <c r="L13" s="33">
        <v>140</v>
      </c>
      <c r="M13" s="33">
        <v>58</v>
      </c>
      <c r="N13" s="33">
        <v>12</v>
      </c>
      <c r="O13" s="33">
        <v>191</v>
      </c>
      <c r="P13" s="103">
        <v>401</v>
      </c>
      <c r="Q13" s="104">
        <v>7.6849367573783064E-2</v>
      </c>
      <c r="R13" s="258" t="s">
        <v>403</v>
      </c>
      <c r="T13" s="82" t="s">
        <v>402</v>
      </c>
      <c r="U13" s="102">
        <v>202</v>
      </c>
      <c r="V13" s="102">
        <v>94</v>
      </c>
      <c r="W13" s="102">
        <v>25</v>
      </c>
      <c r="X13" s="102">
        <v>207</v>
      </c>
      <c r="Y13" s="103">
        <v>528</v>
      </c>
      <c r="Z13" s="104">
        <f t="shared" si="1"/>
        <v>9.9660249150622882E-2</v>
      </c>
      <c r="AA13" s="258" t="s">
        <v>403</v>
      </c>
      <c r="AC13" s="82" t="s">
        <v>402</v>
      </c>
      <c r="AD13" s="102">
        <v>181</v>
      </c>
      <c r="AE13" s="102">
        <v>74</v>
      </c>
      <c r="AF13" s="102">
        <v>17</v>
      </c>
      <c r="AG13" s="102">
        <v>235</v>
      </c>
      <c r="AH13" s="102">
        <v>507</v>
      </c>
      <c r="AI13" s="104">
        <v>9.3027522935779816E-2</v>
      </c>
      <c r="AJ13" s="258" t="s">
        <v>403</v>
      </c>
    </row>
    <row r="14" spans="2:36" ht="24" customHeight="1">
      <c r="B14" s="82" t="s">
        <v>404</v>
      </c>
      <c r="C14" s="33">
        <v>152</v>
      </c>
      <c r="D14" s="33">
        <v>72</v>
      </c>
      <c r="E14" s="33">
        <v>18</v>
      </c>
      <c r="F14" s="33">
        <v>183</v>
      </c>
      <c r="G14" s="103">
        <v>425</v>
      </c>
      <c r="H14" s="104">
        <f t="shared" si="0"/>
        <v>9.059901939884886E-2</v>
      </c>
      <c r="I14" s="258" t="s">
        <v>405</v>
      </c>
      <c r="K14" s="82" t="s">
        <v>404</v>
      </c>
      <c r="L14" s="33">
        <v>156</v>
      </c>
      <c r="M14" s="33">
        <v>66</v>
      </c>
      <c r="N14" s="33">
        <v>8</v>
      </c>
      <c r="O14" s="33">
        <v>155</v>
      </c>
      <c r="P14" s="103">
        <v>385</v>
      </c>
      <c r="Q14" s="104">
        <v>7.3783058643158303E-2</v>
      </c>
      <c r="R14" s="258" t="s">
        <v>405</v>
      </c>
      <c r="T14" s="82" t="s">
        <v>404</v>
      </c>
      <c r="U14" s="102">
        <v>144</v>
      </c>
      <c r="V14" s="102">
        <v>56</v>
      </c>
      <c r="W14" s="102">
        <v>8</v>
      </c>
      <c r="X14" s="102">
        <v>125</v>
      </c>
      <c r="Y14" s="103">
        <v>333</v>
      </c>
      <c r="Z14" s="104">
        <f t="shared" si="1"/>
        <v>6.2853907134767836E-2</v>
      </c>
      <c r="AA14" s="258" t="s">
        <v>405</v>
      </c>
      <c r="AC14" s="82" t="s">
        <v>404</v>
      </c>
      <c r="AD14" s="102">
        <v>175</v>
      </c>
      <c r="AE14" s="102">
        <v>69</v>
      </c>
      <c r="AF14" s="102">
        <v>29</v>
      </c>
      <c r="AG14" s="102">
        <v>158</v>
      </c>
      <c r="AH14" s="102">
        <v>431</v>
      </c>
      <c r="AI14" s="104">
        <v>7.9082568807339451E-2</v>
      </c>
      <c r="AJ14" s="258" t="s">
        <v>405</v>
      </c>
    </row>
    <row r="15" spans="2:36" ht="24" customHeight="1">
      <c r="B15" s="82" t="s">
        <v>406</v>
      </c>
      <c r="C15" s="33">
        <v>151</v>
      </c>
      <c r="D15" s="33">
        <v>54</v>
      </c>
      <c r="E15" s="33">
        <v>14</v>
      </c>
      <c r="F15" s="33">
        <v>148</v>
      </c>
      <c r="G15" s="103">
        <v>367</v>
      </c>
      <c r="H15" s="104">
        <f t="shared" si="0"/>
        <v>7.8234917927947137E-2</v>
      </c>
      <c r="I15" s="258" t="s">
        <v>407</v>
      </c>
      <c r="K15" s="82" t="s">
        <v>406</v>
      </c>
      <c r="L15" s="33">
        <v>150</v>
      </c>
      <c r="M15" s="33">
        <v>56</v>
      </c>
      <c r="N15" s="33">
        <v>13</v>
      </c>
      <c r="O15" s="33">
        <v>185</v>
      </c>
      <c r="P15" s="103">
        <v>404</v>
      </c>
      <c r="Q15" s="104">
        <v>7.74243004982752E-2</v>
      </c>
      <c r="R15" s="258" t="s">
        <v>407</v>
      </c>
      <c r="T15" s="82" t="s">
        <v>406</v>
      </c>
      <c r="U15" s="102">
        <v>213</v>
      </c>
      <c r="V15" s="102">
        <v>76</v>
      </c>
      <c r="W15" s="102">
        <v>23</v>
      </c>
      <c r="X15" s="102">
        <v>183</v>
      </c>
      <c r="Y15" s="103">
        <v>495</v>
      </c>
      <c r="Z15" s="104">
        <f t="shared" si="1"/>
        <v>9.3431483578708951E-2</v>
      </c>
      <c r="AA15" s="258" t="s">
        <v>407</v>
      </c>
      <c r="AC15" s="82" t="s">
        <v>406</v>
      </c>
      <c r="AD15" s="102">
        <v>195</v>
      </c>
      <c r="AE15" s="102">
        <v>76</v>
      </c>
      <c r="AF15" s="102">
        <v>13</v>
      </c>
      <c r="AG15" s="102">
        <v>198</v>
      </c>
      <c r="AH15" s="102">
        <v>482</v>
      </c>
      <c r="AI15" s="104">
        <v>8.8440366972477064E-2</v>
      </c>
      <c r="AJ15" s="258" t="s">
        <v>407</v>
      </c>
    </row>
    <row r="16" spans="2:36" ht="24" customHeight="1">
      <c r="B16" s="82" t="s">
        <v>408</v>
      </c>
      <c r="C16" s="33">
        <v>143</v>
      </c>
      <c r="D16" s="33">
        <v>64</v>
      </c>
      <c r="E16" s="33">
        <v>18</v>
      </c>
      <c r="F16" s="33">
        <v>156</v>
      </c>
      <c r="G16" s="103">
        <v>381</v>
      </c>
      <c r="H16" s="104">
        <f t="shared" si="0"/>
        <v>8.1219356214026858E-2</v>
      </c>
      <c r="I16" s="258" t="s">
        <v>409</v>
      </c>
      <c r="K16" s="82" t="s">
        <v>408</v>
      </c>
      <c r="L16" s="33">
        <v>161</v>
      </c>
      <c r="M16" s="33">
        <v>65</v>
      </c>
      <c r="N16" s="33">
        <v>19</v>
      </c>
      <c r="O16" s="33">
        <v>179</v>
      </c>
      <c r="P16" s="103">
        <v>424</v>
      </c>
      <c r="Q16" s="104">
        <v>8.1257186661556152E-2</v>
      </c>
      <c r="R16" s="258" t="s">
        <v>409</v>
      </c>
      <c r="T16" s="82" t="s">
        <v>408</v>
      </c>
      <c r="U16" s="102">
        <v>229</v>
      </c>
      <c r="V16" s="102">
        <v>79</v>
      </c>
      <c r="W16" s="102">
        <v>16</v>
      </c>
      <c r="X16" s="102">
        <v>184</v>
      </c>
      <c r="Y16" s="103">
        <v>508</v>
      </c>
      <c r="Z16" s="104">
        <f t="shared" si="1"/>
        <v>9.5885239713099285E-2</v>
      </c>
      <c r="AA16" s="258" t="s">
        <v>409</v>
      </c>
      <c r="AC16" s="82" t="s">
        <v>408</v>
      </c>
      <c r="AD16" s="102">
        <v>229</v>
      </c>
      <c r="AE16" s="102">
        <v>84</v>
      </c>
      <c r="AF16" s="102">
        <v>25</v>
      </c>
      <c r="AG16" s="102">
        <v>216</v>
      </c>
      <c r="AH16" s="102">
        <v>554</v>
      </c>
      <c r="AI16" s="104">
        <v>0.10165137614678899</v>
      </c>
      <c r="AJ16" s="258" t="s">
        <v>409</v>
      </c>
    </row>
    <row r="17" spans="2:36" ht="24" customHeight="1">
      <c r="B17" s="82" t="s">
        <v>410</v>
      </c>
      <c r="C17" s="33">
        <v>160</v>
      </c>
      <c r="D17" s="33">
        <v>57</v>
      </c>
      <c r="E17" s="33">
        <v>17</v>
      </c>
      <c r="F17" s="33">
        <v>198</v>
      </c>
      <c r="G17" s="103">
        <v>432</v>
      </c>
      <c r="H17" s="104">
        <f t="shared" si="0"/>
        <v>9.209123854188872E-2</v>
      </c>
      <c r="I17" s="258" t="s">
        <v>411</v>
      </c>
      <c r="K17" s="82" t="s">
        <v>410</v>
      </c>
      <c r="L17" s="33">
        <v>171</v>
      </c>
      <c r="M17" s="33">
        <v>62</v>
      </c>
      <c r="N17" s="33">
        <v>21</v>
      </c>
      <c r="O17" s="33">
        <v>218</v>
      </c>
      <c r="P17" s="103">
        <v>472</v>
      </c>
      <c r="Q17" s="104">
        <v>9.0456113453430437E-2</v>
      </c>
      <c r="R17" s="258" t="s">
        <v>411</v>
      </c>
      <c r="T17" s="82" t="s">
        <v>410</v>
      </c>
      <c r="U17" s="102">
        <v>149</v>
      </c>
      <c r="V17" s="102">
        <v>77</v>
      </c>
      <c r="W17" s="102">
        <v>13</v>
      </c>
      <c r="X17" s="102">
        <v>171</v>
      </c>
      <c r="Y17" s="103">
        <v>410</v>
      </c>
      <c r="Z17" s="104">
        <f t="shared" si="1"/>
        <v>7.7387693469233673E-2</v>
      </c>
      <c r="AA17" s="258" t="s">
        <v>411</v>
      </c>
      <c r="AC17" s="82" t="s">
        <v>410</v>
      </c>
      <c r="AD17" s="102">
        <v>175</v>
      </c>
      <c r="AE17" s="102">
        <v>90</v>
      </c>
      <c r="AF17" s="102">
        <v>13</v>
      </c>
      <c r="AG17" s="102">
        <v>171</v>
      </c>
      <c r="AH17" s="102">
        <v>449</v>
      </c>
      <c r="AI17" s="104">
        <v>8.2385321100917425E-2</v>
      </c>
      <c r="AJ17" s="258" t="s">
        <v>411</v>
      </c>
    </row>
    <row r="18" spans="2:36" ht="24" customHeight="1">
      <c r="B18" s="82" t="s">
        <v>412</v>
      </c>
      <c r="C18" s="33">
        <v>154</v>
      </c>
      <c r="D18" s="33">
        <v>63</v>
      </c>
      <c r="E18" s="33">
        <v>15</v>
      </c>
      <c r="F18" s="33">
        <v>164</v>
      </c>
      <c r="G18" s="103">
        <v>396</v>
      </c>
      <c r="H18" s="104">
        <f t="shared" si="0"/>
        <v>8.4416968663397998E-2</v>
      </c>
      <c r="I18" s="258" t="s">
        <v>413</v>
      </c>
      <c r="K18" s="82" t="s">
        <v>412</v>
      </c>
      <c r="L18" s="33">
        <v>201</v>
      </c>
      <c r="M18" s="33">
        <v>87</v>
      </c>
      <c r="N18" s="33">
        <v>13</v>
      </c>
      <c r="O18" s="33">
        <v>227</v>
      </c>
      <c r="P18" s="103">
        <v>528</v>
      </c>
      <c r="Q18" s="104">
        <v>0.10118819471061709</v>
      </c>
      <c r="R18" s="258" t="s">
        <v>413</v>
      </c>
      <c r="T18" s="82" t="s">
        <v>412</v>
      </c>
      <c r="U18" s="102">
        <v>183</v>
      </c>
      <c r="V18" s="102">
        <v>65</v>
      </c>
      <c r="W18" s="102">
        <v>16</v>
      </c>
      <c r="X18" s="102">
        <v>201</v>
      </c>
      <c r="Y18" s="103">
        <v>465</v>
      </c>
      <c r="Z18" s="104">
        <f t="shared" si="1"/>
        <v>8.7768969422423557E-2</v>
      </c>
      <c r="AA18" s="258" t="s">
        <v>413</v>
      </c>
      <c r="AC18" s="82" t="s">
        <v>412</v>
      </c>
      <c r="AD18" s="102">
        <v>239</v>
      </c>
      <c r="AE18" s="102">
        <v>83</v>
      </c>
      <c r="AF18" s="102">
        <v>18</v>
      </c>
      <c r="AG18" s="102">
        <v>247</v>
      </c>
      <c r="AH18" s="102">
        <v>587</v>
      </c>
      <c r="AI18" s="104">
        <v>0.10770642201834862</v>
      </c>
      <c r="AJ18" s="258" t="s">
        <v>413</v>
      </c>
    </row>
    <row r="19" spans="2:36" ht="24" customHeight="1">
      <c r="B19" s="82" t="s">
        <v>414</v>
      </c>
      <c r="C19" s="33">
        <v>125</v>
      </c>
      <c r="D19" s="33">
        <v>57</v>
      </c>
      <c r="E19" s="33">
        <v>10</v>
      </c>
      <c r="F19" s="33">
        <v>168</v>
      </c>
      <c r="G19" s="103">
        <v>360</v>
      </c>
      <c r="H19" s="104">
        <f t="shared" si="0"/>
        <v>7.6742698784907276E-2</v>
      </c>
      <c r="I19" s="258" t="s">
        <v>415</v>
      </c>
      <c r="K19" s="82" t="s">
        <v>414</v>
      </c>
      <c r="L19" s="33">
        <v>130</v>
      </c>
      <c r="M19" s="33">
        <v>47</v>
      </c>
      <c r="N19" s="33">
        <v>19</v>
      </c>
      <c r="O19" s="33">
        <v>173</v>
      </c>
      <c r="P19" s="103">
        <v>369</v>
      </c>
      <c r="Q19" s="104">
        <v>7.0716749712533541E-2</v>
      </c>
      <c r="R19" s="258" t="s">
        <v>415</v>
      </c>
      <c r="T19" s="82" t="s">
        <v>414</v>
      </c>
      <c r="U19" s="102">
        <v>163</v>
      </c>
      <c r="V19" s="102">
        <v>51</v>
      </c>
      <c r="W19" s="102">
        <v>14</v>
      </c>
      <c r="X19" s="102">
        <v>119</v>
      </c>
      <c r="Y19" s="103">
        <v>347</v>
      </c>
      <c r="Z19" s="104">
        <f>Y19/Y20</f>
        <v>6.5496413741034348E-2</v>
      </c>
      <c r="AA19" s="258" t="s">
        <v>415</v>
      </c>
      <c r="AC19" s="82" t="s">
        <v>414</v>
      </c>
      <c r="AD19" s="102">
        <v>169</v>
      </c>
      <c r="AE19" s="102">
        <v>68</v>
      </c>
      <c r="AF19" s="102">
        <v>18</v>
      </c>
      <c r="AG19" s="102">
        <v>163</v>
      </c>
      <c r="AH19" s="102">
        <v>418</v>
      </c>
      <c r="AI19" s="104">
        <v>7.6697247706422014E-2</v>
      </c>
      <c r="AJ19" s="258" t="s">
        <v>415</v>
      </c>
    </row>
    <row r="20" spans="2:36" ht="24" customHeight="1" thickBot="1">
      <c r="B20" s="105" t="s">
        <v>320</v>
      </c>
      <c r="C20" s="106">
        <v>1764</v>
      </c>
      <c r="D20" s="106">
        <v>714</v>
      </c>
      <c r="E20" s="106">
        <v>174</v>
      </c>
      <c r="F20" s="106">
        <v>2039</v>
      </c>
      <c r="G20" s="106">
        <v>4691</v>
      </c>
      <c r="H20" s="107">
        <f>G20/G20</f>
        <v>1</v>
      </c>
      <c r="I20" s="108" t="s">
        <v>416</v>
      </c>
      <c r="K20" s="105" t="s">
        <v>320</v>
      </c>
      <c r="L20" s="106">
        <v>1917</v>
      </c>
      <c r="M20" s="106">
        <v>785</v>
      </c>
      <c r="N20" s="106">
        <v>191</v>
      </c>
      <c r="O20" s="106">
        <v>2325</v>
      </c>
      <c r="P20" s="106">
        <v>5218</v>
      </c>
      <c r="Q20" s="107">
        <v>1</v>
      </c>
      <c r="R20" s="108" t="s">
        <v>416</v>
      </c>
      <c r="T20" s="105" t="s">
        <v>320</v>
      </c>
      <c r="U20" s="106">
        <v>2011</v>
      </c>
      <c r="V20" s="106">
        <v>796</v>
      </c>
      <c r="W20" s="106">
        <v>225</v>
      </c>
      <c r="X20" s="106">
        <v>2266</v>
      </c>
      <c r="Y20" s="106">
        <v>5298</v>
      </c>
      <c r="Z20" s="107">
        <f>Y20/Y20</f>
        <v>1</v>
      </c>
      <c r="AA20" s="108" t="s">
        <v>416</v>
      </c>
      <c r="AC20" s="105" t="s">
        <v>320</v>
      </c>
      <c r="AD20" s="106">
        <v>2163</v>
      </c>
      <c r="AE20" s="106">
        <v>816</v>
      </c>
      <c r="AF20" s="106">
        <v>199</v>
      </c>
      <c r="AG20" s="106">
        <v>2272</v>
      </c>
      <c r="AH20" s="106">
        <f>SUM(AH8:AH19)</f>
        <v>5450</v>
      </c>
      <c r="AI20" s="107">
        <v>1</v>
      </c>
      <c r="AJ20" s="108" t="s">
        <v>416</v>
      </c>
    </row>
    <row r="21" spans="2:36" ht="72" customHeight="1">
      <c r="B21" s="540" t="s">
        <v>351</v>
      </c>
      <c r="C21" s="540"/>
      <c r="D21" s="540"/>
      <c r="E21" s="540"/>
      <c r="F21" s="541" t="s">
        <v>707</v>
      </c>
      <c r="G21" s="541"/>
      <c r="H21" s="541"/>
      <c r="I21" s="541"/>
      <c r="J21" s="109"/>
      <c r="K21" s="540" t="s">
        <v>351</v>
      </c>
      <c r="L21" s="540"/>
      <c r="M21" s="540"/>
      <c r="N21" s="540"/>
      <c r="O21" s="541" t="s">
        <v>707</v>
      </c>
      <c r="P21" s="541"/>
      <c r="Q21" s="541"/>
      <c r="R21" s="541"/>
      <c r="T21" s="540" t="s">
        <v>351</v>
      </c>
      <c r="U21" s="540"/>
      <c r="V21" s="540"/>
      <c r="W21" s="540"/>
      <c r="X21" s="541" t="s">
        <v>707</v>
      </c>
      <c r="Y21" s="541"/>
      <c r="Z21" s="541"/>
      <c r="AA21" s="541"/>
      <c r="AC21" s="540" t="s">
        <v>718</v>
      </c>
      <c r="AD21" s="540"/>
      <c r="AE21" s="540"/>
      <c r="AF21" s="540"/>
      <c r="AG21" s="541" t="s">
        <v>719</v>
      </c>
      <c r="AH21" s="541"/>
      <c r="AI21" s="541"/>
      <c r="AJ21" s="541"/>
    </row>
    <row r="25" spans="2:36" ht="24" customHeight="1">
      <c r="B25" s="497"/>
      <c r="C25" s="497"/>
      <c r="D25" s="497"/>
      <c r="E25" s="497"/>
      <c r="F25" s="488"/>
      <c r="G25" s="488"/>
      <c r="H25" s="488"/>
      <c r="I25" s="488"/>
    </row>
  </sheetData>
  <mergeCells count="58">
    <mergeCell ref="B21:E21"/>
    <mergeCell ref="F21:I21"/>
    <mergeCell ref="B25:E25"/>
    <mergeCell ref="F25:I25"/>
    <mergeCell ref="B2:I2"/>
    <mergeCell ref="B3:I3"/>
    <mergeCell ref="B4:B7"/>
    <mergeCell ref="C4:D4"/>
    <mergeCell ref="E4:F4"/>
    <mergeCell ref="G4:G5"/>
    <mergeCell ref="H4:H5"/>
    <mergeCell ref="I4:I7"/>
    <mergeCell ref="C5:D5"/>
    <mergeCell ref="E5:F5"/>
    <mergeCell ref="Q4:Q5"/>
    <mergeCell ref="R4:R7"/>
    <mergeCell ref="L5:M5"/>
    <mergeCell ref="N5:O5"/>
    <mergeCell ref="G6:G7"/>
    <mergeCell ref="H6:H7"/>
    <mergeCell ref="P6:P7"/>
    <mergeCell ref="Q6:Q7"/>
    <mergeCell ref="K21:N21"/>
    <mergeCell ref="O21:R21"/>
    <mergeCell ref="T2:AA2"/>
    <mergeCell ref="T3:AA3"/>
    <mergeCell ref="T4:T7"/>
    <mergeCell ref="U4:V4"/>
    <mergeCell ref="W4:X4"/>
    <mergeCell ref="Y4:Y5"/>
    <mergeCell ref="K2:R2"/>
    <mergeCell ref="K3:R3"/>
    <mergeCell ref="K4:K7"/>
    <mergeCell ref="L4:M4"/>
    <mergeCell ref="N4:O4"/>
    <mergeCell ref="P4:P5"/>
    <mergeCell ref="T21:W21"/>
    <mergeCell ref="X21:AA21"/>
    <mergeCell ref="AC2:AJ2"/>
    <mergeCell ref="AC3:AJ3"/>
    <mergeCell ref="AC4:AC7"/>
    <mergeCell ref="AD4:AE4"/>
    <mergeCell ref="AF4:AG4"/>
    <mergeCell ref="AH4:AH5"/>
    <mergeCell ref="AI4:AI5"/>
    <mergeCell ref="AJ4:AJ7"/>
    <mergeCell ref="AD5:AE5"/>
    <mergeCell ref="AF5:AG5"/>
    <mergeCell ref="AH6:AH7"/>
    <mergeCell ref="AI6:AI7"/>
    <mergeCell ref="AC21:AF21"/>
    <mergeCell ref="AG21:AJ21"/>
    <mergeCell ref="Z4:Z5"/>
    <mergeCell ref="AA4:AA7"/>
    <mergeCell ref="U5:V5"/>
    <mergeCell ref="W5:X5"/>
    <mergeCell ref="Y6:Y7"/>
    <mergeCell ref="Z6:Z7"/>
  </mergeCells>
  <pageMargins left="0.7" right="0.7" top="0.75" bottom="0.75" header="0.3" footer="0.3"/>
  <pageSetup scale="83"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0DB-2A03-4E69-B603-A4545DAB899E}">
  <dimension ref="B1:AL18"/>
  <sheetViews>
    <sheetView showGridLines="0" rightToLeft="1" topLeftCell="O1" zoomScale="112" zoomScaleNormal="112" zoomScaleSheetLayoutView="100" workbookViewId="0">
      <selection activeCell="J29" sqref="J29"/>
    </sheetView>
  </sheetViews>
  <sheetFormatPr defaultColWidth="8.7265625" defaultRowHeight="24" customHeight="1"/>
  <cols>
    <col min="1" max="1" width="15.7265625" style="60" customWidth="1"/>
    <col min="2" max="38" width="14.54296875" style="60" customWidth="1"/>
    <col min="39" max="16384" width="8.7265625" style="60"/>
  </cols>
  <sheetData>
    <row r="1" spans="2:38" ht="50.15" customHeight="1"/>
    <row r="2" spans="2:38" ht="24" customHeight="1">
      <c r="B2" s="511" t="s">
        <v>741</v>
      </c>
      <c r="C2" s="511"/>
      <c r="D2" s="511"/>
      <c r="E2" s="511"/>
      <c r="F2" s="511"/>
      <c r="G2" s="511"/>
      <c r="H2" s="511"/>
      <c r="I2" s="511"/>
      <c r="K2" s="511" t="s">
        <v>742</v>
      </c>
      <c r="L2" s="511"/>
      <c r="M2" s="511"/>
      <c r="N2" s="511"/>
      <c r="O2" s="511"/>
      <c r="P2" s="511"/>
      <c r="Q2" s="511"/>
      <c r="R2" s="511"/>
      <c r="T2" s="511" t="s">
        <v>743</v>
      </c>
      <c r="U2" s="511"/>
      <c r="V2" s="511"/>
      <c r="W2" s="511"/>
      <c r="X2" s="511"/>
      <c r="Y2" s="511"/>
      <c r="Z2" s="511"/>
      <c r="AA2" s="511"/>
      <c r="AE2" s="511" t="s">
        <v>744</v>
      </c>
      <c r="AF2" s="511"/>
      <c r="AG2" s="511"/>
      <c r="AH2" s="511"/>
      <c r="AI2" s="511"/>
      <c r="AJ2" s="511"/>
      <c r="AK2" s="511"/>
      <c r="AL2" s="511"/>
    </row>
    <row r="3" spans="2:38" ht="24" customHeight="1">
      <c r="B3" s="499" t="s">
        <v>745</v>
      </c>
      <c r="C3" s="499"/>
      <c r="D3" s="499"/>
      <c r="E3" s="499"/>
      <c r="F3" s="499"/>
      <c r="G3" s="499"/>
      <c r="H3" s="499"/>
      <c r="I3" s="499"/>
      <c r="K3" s="499" t="s">
        <v>746</v>
      </c>
      <c r="L3" s="499"/>
      <c r="M3" s="499"/>
      <c r="N3" s="499"/>
      <c r="O3" s="499"/>
      <c r="P3" s="499"/>
      <c r="Q3" s="499"/>
      <c r="R3" s="499"/>
      <c r="T3" s="499" t="s">
        <v>747</v>
      </c>
      <c r="U3" s="499"/>
      <c r="V3" s="499"/>
      <c r="W3" s="499"/>
      <c r="X3" s="499"/>
      <c r="Y3" s="499"/>
      <c r="Z3" s="499"/>
      <c r="AA3" s="499"/>
      <c r="AE3" s="499" t="s">
        <v>748</v>
      </c>
      <c r="AF3" s="499"/>
      <c r="AG3" s="499"/>
      <c r="AH3" s="499"/>
      <c r="AI3" s="499"/>
      <c r="AJ3" s="499"/>
      <c r="AK3" s="499"/>
      <c r="AL3" s="499"/>
    </row>
    <row r="4" spans="2:38" ht="24" customHeight="1">
      <c r="B4" s="545" t="s">
        <v>749</v>
      </c>
      <c r="C4" s="515" t="s">
        <v>328</v>
      </c>
      <c r="D4" s="516"/>
      <c r="E4" s="515" t="s">
        <v>329</v>
      </c>
      <c r="F4" s="516"/>
      <c r="G4" s="536" t="s">
        <v>320</v>
      </c>
      <c r="H4" s="536" t="s">
        <v>389</v>
      </c>
      <c r="I4" s="574" t="s">
        <v>750</v>
      </c>
      <c r="K4" s="575" t="s">
        <v>751</v>
      </c>
      <c r="L4" s="515" t="s">
        <v>328</v>
      </c>
      <c r="M4" s="516"/>
      <c r="N4" s="515" t="s">
        <v>329</v>
      </c>
      <c r="O4" s="516"/>
      <c r="P4" s="536" t="s">
        <v>320</v>
      </c>
      <c r="Q4" s="536" t="s">
        <v>389</v>
      </c>
      <c r="R4" s="574" t="s">
        <v>752</v>
      </c>
      <c r="T4" s="545" t="s">
        <v>749</v>
      </c>
      <c r="U4" s="515" t="s">
        <v>328</v>
      </c>
      <c r="V4" s="516"/>
      <c r="W4" s="515" t="s">
        <v>329</v>
      </c>
      <c r="X4" s="516"/>
      <c r="Y4" s="536" t="s">
        <v>320</v>
      </c>
      <c r="Z4" s="536" t="s">
        <v>389</v>
      </c>
      <c r="AA4" s="574" t="s">
        <v>750</v>
      </c>
      <c r="AE4" s="545" t="s">
        <v>749</v>
      </c>
      <c r="AF4" s="515" t="s">
        <v>328</v>
      </c>
      <c r="AG4" s="516"/>
      <c r="AH4" s="515" t="s">
        <v>329</v>
      </c>
      <c r="AI4" s="516"/>
      <c r="AJ4" s="536" t="s">
        <v>320</v>
      </c>
      <c r="AK4" s="536" t="s">
        <v>389</v>
      </c>
      <c r="AL4" s="574" t="s">
        <v>750</v>
      </c>
    </row>
    <row r="5" spans="2:38" ht="24" customHeight="1">
      <c r="B5" s="513"/>
      <c r="C5" s="520" t="s">
        <v>331</v>
      </c>
      <c r="D5" s="521"/>
      <c r="E5" s="522" t="s">
        <v>332</v>
      </c>
      <c r="F5" s="523"/>
      <c r="G5" s="537"/>
      <c r="H5" s="537"/>
      <c r="I5" s="547"/>
      <c r="K5" s="536"/>
      <c r="L5" s="520" t="s">
        <v>331</v>
      </c>
      <c r="M5" s="521"/>
      <c r="N5" s="522" t="s">
        <v>332</v>
      </c>
      <c r="O5" s="523"/>
      <c r="P5" s="537"/>
      <c r="Q5" s="537"/>
      <c r="R5" s="547"/>
      <c r="T5" s="513"/>
      <c r="U5" s="520" t="s">
        <v>331</v>
      </c>
      <c r="V5" s="521"/>
      <c r="W5" s="522" t="s">
        <v>332</v>
      </c>
      <c r="X5" s="523"/>
      <c r="Y5" s="537"/>
      <c r="Z5" s="537"/>
      <c r="AA5" s="547"/>
      <c r="AE5" s="513"/>
      <c r="AF5" s="520" t="s">
        <v>331</v>
      </c>
      <c r="AG5" s="521"/>
      <c r="AH5" s="522" t="s">
        <v>332</v>
      </c>
      <c r="AI5" s="523"/>
      <c r="AJ5" s="537"/>
      <c r="AK5" s="537"/>
      <c r="AL5" s="547"/>
    </row>
    <row r="6" spans="2:38" ht="24" customHeight="1">
      <c r="B6" s="513"/>
      <c r="C6" s="27" t="s">
        <v>333</v>
      </c>
      <c r="D6" s="27" t="s">
        <v>334</v>
      </c>
      <c r="E6" s="28" t="s">
        <v>333</v>
      </c>
      <c r="F6" s="29" t="s">
        <v>334</v>
      </c>
      <c r="G6" s="542" t="s">
        <v>322</v>
      </c>
      <c r="H6" s="542" t="s">
        <v>391</v>
      </c>
      <c r="I6" s="547"/>
      <c r="K6" s="536"/>
      <c r="L6" s="27" t="s">
        <v>333</v>
      </c>
      <c r="M6" s="27" t="s">
        <v>334</v>
      </c>
      <c r="N6" s="28" t="s">
        <v>333</v>
      </c>
      <c r="O6" s="29" t="s">
        <v>334</v>
      </c>
      <c r="P6" s="542" t="s">
        <v>322</v>
      </c>
      <c r="Q6" s="542" t="s">
        <v>391</v>
      </c>
      <c r="R6" s="547"/>
      <c r="T6" s="513"/>
      <c r="U6" s="27" t="s">
        <v>333</v>
      </c>
      <c r="V6" s="27" t="s">
        <v>334</v>
      </c>
      <c r="W6" s="28" t="s">
        <v>333</v>
      </c>
      <c r="X6" s="29" t="s">
        <v>334</v>
      </c>
      <c r="Y6" s="542" t="s">
        <v>322</v>
      </c>
      <c r="Z6" s="542" t="s">
        <v>391</v>
      </c>
      <c r="AA6" s="547"/>
      <c r="AE6" s="513"/>
      <c r="AF6" s="27" t="s">
        <v>333</v>
      </c>
      <c r="AG6" s="27" t="s">
        <v>334</v>
      </c>
      <c r="AH6" s="28" t="s">
        <v>333</v>
      </c>
      <c r="AI6" s="29" t="s">
        <v>334</v>
      </c>
      <c r="AJ6" s="542" t="s">
        <v>322</v>
      </c>
      <c r="AK6" s="542" t="s">
        <v>391</v>
      </c>
      <c r="AL6" s="547"/>
    </row>
    <row r="7" spans="2:38" ht="24" customHeight="1">
      <c r="B7" s="513"/>
      <c r="C7" s="187" t="s">
        <v>335</v>
      </c>
      <c r="D7" s="188" t="s">
        <v>336</v>
      </c>
      <c r="E7" s="188" t="s">
        <v>335</v>
      </c>
      <c r="F7" s="189" t="s">
        <v>336</v>
      </c>
      <c r="G7" s="542"/>
      <c r="H7" s="542"/>
      <c r="I7" s="547"/>
      <c r="K7" s="536"/>
      <c r="L7" s="187" t="s">
        <v>335</v>
      </c>
      <c r="M7" s="188" t="s">
        <v>336</v>
      </c>
      <c r="N7" s="188" t="s">
        <v>335</v>
      </c>
      <c r="O7" s="189" t="s">
        <v>336</v>
      </c>
      <c r="P7" s="542"/>
      <c r="Q7" s="542"/>
      <c r="R7" s="547"/>
      <c r="T7" s="513"/>
      <c r="U7" s="30" t="s">
        <v>335</v>
      </c>
      <c r="V7" s="31" t="s">
        <v>336</v>
      </c>
      <c r="W7" s="31" t="s">
        <v>335</v>
      </c>
      <c r="X7" s="32" t="s">
        <v>336</v>
      </c>
      <c r="Y7" s="543"/>
      <c r="Z7" s="543"/>
      <c r="AA7" s="547"/>
      <c r="AE7" s="513"/>
      <c r="AF7" s="30" t="s">
        <v>335</v>
      </c>
      <c r="AG7" s="31" t="s">
        <v>336</v>
      </c>
      <c r="AH7" s="31" t="s">
        <v>335</v>
      </c>
      <c r="AI7" s="32" t="s">
        <v>336</v>
      </c>
      <c r="AJ7" s="543"/>
      <c r="AK7" s="543"/>
      <c r="AL7" s="547"/>
    </row>
    <row r="8" spans="2:38" ht="24" customHeight="1">
      <c r="B8" s="126" t="s">
        <v>431</v>
      </c>
      <c r="C8" s="33">
        <v>1</v>
      </c>
      <c r="D8" s="33">
        <v>1</v>
      </c>
      <c r="E8" s="33">
        <v>0</v>
      </c>
      <c r="F8" s="33">
        <v>1</v>
      </c>
      <c r="G8" s="103">
        <v>3</v>
      </c>
      <c r="H8" s="104">
        <f>G8/$G$17</f>
        <v>6.3952248987422724E-4</v>
      </c>
      <c r="I8" s="83" t="s">
        <v>430</v>
      </c>
      <c r="K8" s="126" t="s">
        <v>431</v>
      </c>
      <c r="L8" s="33">
        <v>5</v>
      </c>
      <c r="M8" s="33">
        <v>0</v>
      </c>
      <c r="N8" s="33">
        <v>0</v>
      </c>
      <c r="O8" s="33">
        <v>1</v>
      </c>
      <c r="P8" s="103">
        <v>6</v>
      </c>
      <c r="Q8" s="104">
        <v>1.1498658489842851E-3</v>
      </c>
      <c r="R8" s="83" t="s">
        <v>430</v>
      </c>
      <c r="T8" s="126" t="s">
        <v>431</v>
      </c>
      <c r="U8" s="102">
        <v>5</v>
      </c>
      <c r="V8" s="102">
        <v>0</v>
      </c>
      <c r="W8" s="102">
        <v>0</v>
      </c>
      <c r="X8" s="102">
        <v>2</v>
      </c>
      <c r="Y8" s="103">
        <v>7</v>
      </c>
      <c r="Z8" s="104">
        <v>1.3212533031332577E-3</v>
      </c>
      <c r="AA8" s="83" t="s">
        <v>430</v>
      </c>
      <c r="AE8" s="126" t="s">
        <v>431</v>
      </c>
      <c r="AF8" s="102">
        <v>1</v>
      </c>
      <c r="AG8" s="102">
        <v>3</v>
      </c>
      <c r="AH8" s="102">
        <v>0</v>
      </c>
      <c r="AI8" s="102">
        <v>1</v>
      </c>
      <c r="AJ8" s="103">
        <v>5</v>
      </c>
      <c r="AK8" s="104">
        <v>9.1743119266055051E-4</v>
      </c>
      <c r="AL8" s="83" t="s">
        <v>430</v>
      </c>
    </row>
    <row r="9" spans="2:38" ht="24" customHeight="1">
      <c r="B9" s="126" t="s">
        <v>432</v>
      </c>
      <c r="C9" s="33">
        <v>115</v>
      </c>
      <c r="D9" s="33">
        <v>27</v>
      </c>
      <c r="E9" s="33">
        <v>5</v>
      </c>
      <c r="F9" s="33">
        <v>9</v>
      </c>
      <c r="G9" s="103">
        <v>156</v>
      </c>
      <c r="H9" s="104">
        <f t="shared" ref="H9:H16" si="0">G9/$G$17</f>
        <v>3.3255169473459814E-2</v>
      </c>
      <c r="I9" s="83" t="s">
        <v>433</v>
      </c>
      <c r="K9" s="126" t="s">
        <v>432</v>
      </c>
      <c r="L9" s="33">
        <v>126</v>
      </c>
      <c r="M9" s="33">
        <v>21</v>
      </c>
      <c r="N9" s="33">
        <v>7</v>
      </c>
      <c r="O9" s="33">
        <v>35</v>
      </c>
      <c r="P9" s="103">
        <v>189</v>
      </c>
      <c r="Q9" s="104">
        <v>3.6220774243004981E-2</v>
      </c>
      <c r="R9" s="83" t="s">
        <v>433</v>
      </c>
      <c r="T9" s="126" t="s">
        <v>432</v>
      </c>
      <c r="U9" s="102">
        <v>123</v>
      </c>
      <c r="V9" s="102">
        <v>24</v>
      </c>
      <c r="W9" s="102">
        <v>2</v>
      </c>
      <c r="X9" s="102">
        <v>26</v>
      </c>
      <c r="Y9" s="103">
        <v>175</v>
      </c>
      <c r="Z9" s="104">
        <v>3.3031332578331449E-2</v>
      </c>
      <c r="AA9" s="83" t="s">
        <v>433</v>
      </c>
      <c r="AE9" s="126" t="s">
        <v>432</v>
      </c>
      <c r="AF9" s="102">
        <v>150</v>
      </c>
      <c r="AG9" s="102">
        <v>21</v>
      </c>
      <c r="AH9" s="102">
        <v>5</v>
      </c>
      <c r="AI9" s="102">
        <v>22</v>
      </c>
      <c r="AJ9" s="103">
        <v>198</v>
      </c>
      <c r="AK9" s="104">
        <v>3.6330275229357799E-2</v>
      </c>
      <c r="AL9" s="83" t="s">
        <v>433</v>
      </c>
    </row>
    <row r="10" spans="2:38" ht="24" customHeight="1">
      <c r="B10" s="126" t="s">
        <v>434</v>
      </c>
      <c r="C10" s="33">
        <v>381</v>
      </c>
      <c r="D10" s="33">
        <v>75</v>
      </c>
      <c r="E10" s="33">
        <v>24</v>
      </c>
      <c r="F10" s="33">
        <v>168</v>
      </c>
      <c r="G10" s="103">
        <v>648</v>
      </c>
      <c r="H10" s="104">
        <f t="shared" si="0"/>
        <v>0.13813685781283308</v>
      </c>
      <c r="I10" s="83" t="s">
        <v>435</v>
      </c>
      <c r="K10" s="126" t="s">
        <v>434</v>
      </c>
      <c r="L10" s="33">
        <v>404</v>
      </c>
      <c r="M10" s="33">
        <v>76</v>
      </c>
      <c r="N10" s="33">
        <v>22</v>
      </c>
      <c r="O10" s="33">
        <v>191</v>
      </c>
      <c r="P10" s="103">
        <v>693</v>
      </c>
      <c r="Q10" s="104">
        <v>0.13280950555768495</v>
      </c>
      <c r="R10" s="83" t="s">
        <v>435</v>
      </c>
      <c r="T10" s="126" t="s">
        <v>434</v>
      </c>
      <c r="U10" s="102">
        <v>411</v>
      </c>
      <c r="V10" s="102">
        <v>100</v>
      </c>
      <c r="W10" s="102">
        <v>31</v>
      </c>
      <c r="X10" s="102">
        <v>210</v>
      </c>
      <c r="Y10" s="103">
        <v>752</v>
      </c>
      <c r="Z10" s="104">
        <v>0.14194035485088713</v>
      </c>
      <c r="AA10" s="83" t="s">
        <v>435</v>
      </c>
      <c r="AE10" s="126" t="s">
        <v>434</v>
      </c>
      <c r="AF10" s="102">
        <v>464</v>
      </c>
      <c r="AG10" s="102">
        <v>90</v>
      </c>
      <c r="AH10" s="102">
        <v>25</v>
      </c>
      <c r="AI10" s="102">
        <v>171</v>
      </c>
      <c r="AJ10" s="103">
        <v>750</v>
      </c>
      <c r="AK10" s="104">
        <v>0.13761467889908258</v>
      </c>
      <c r="AL10" s="83" t="s">
        <v>435</v>
      </c>
    </row>
    <row r="11" spans="2:38" ht="24" customHeight="1">
      <c r="B11" s="126" t="s">
        <v>436</v>
      </c>
      <c r="C11" s="33">
        <v>355</v>
      </c>
      <c r="D11" s="33">
        <v>125</v>
      </c>
      <c r="E11" s="33">
        <v>38</v>
      </c>
      <c r="F11" s="33">
        <v>369</v>
      </c>
      <c r="G11" s="103">
        <v>887</v>
      </c>
      <c r="H11" s="104">
        <f t="shared" si="0"/>
        <v>0.18908548283947985</v>
      </c>
      <c r="I11" s="83" t="s">
        <v>437</v>
      </c>
      <c r="K11" s="126" t="s">
        <v>436</v>
      </c>
      <c r="L11" s="33">
        <v>415</v>
      </c>
      <c r="M11" s="33">
        <v>146</v>
      </c>
      <c r="N11" s="33">
        <v>33</v>
      </c>
      <c r="O11" s="33">
        <v>473</v>
      </c>
      <c r="P11" s="103">
        <v>1067</v>
      </c>
      <c r="Q11" s="104">
        <v>0.20448447681103871</v>
      </c>
      <c r="R11" s="83" t="s">
        <v>437</v>
      </c>
      <c r="T11" s="126" t="s">
        <v>436</v>
      </c>
      <c r="U11" s="102">
        <v>430</v>
      </c>
      <c r="V11" s="102">
        <v>123</v>
      </c>
      <c r="W11" s="102">
        <v>40</v>
      </c>
      <c r="X11" s="102">
        <v>443</v>
      </c>
      <c r="Y11" s="103">
        <v>1036</v>
      </c>
      <c r="Z11" s="104">
        <v>0.19554548886372217</v>
      </c>
      <c r="AA11" s="83" t="s">
        <v>437</v>
      </c>
      <c r="AE11" s="126" t="s">
        <v>436</v>
      </c>
      <c r="AF11" s="102">
        <v>445</v>
      </c>
      <c r="AG11" s="102">
        <v>124</v>
      </c>
      <c r="AH11" s="102">
        <v>51</v>
      </c>
      <c r="AI11" s="102">
        <v>449</v>
      </c>
      <c r="AJ11" s="103">
        <v>1069</v>
      </c>
      <c r="AK11" s="104">
        <v>0.19614678899082569</v>
      </c>
      <c r="AL11" s="83" t="s">
        <v>437</v>
      </c>
    </row>
    <row r="12" spans="2:38" ht="24" customHeight="1">
      <c r="B12" s="126" t="s">
        <v>438</v>
      </c>
      <c r="C12" s="33">
        <v>258</v>
      </c>
      <c r="D12" s="33">
        <v>121</v>
      </c>
      <c r="E12" s="33">
        <v>28</v>
      </c>
      <c r="F12" s="33">
        <v>471</v>
      </c>
      <c r="G12" s="103">
        <v>878</v>
      </c>
      <c r="H12" s="104">
        <f t="shared" si="0"/>
        <v>0.18716691536985716</v>
      </c>
      <c r="I12" s="83" t="s">
        <v>439</v>
      </c>
      <c r="K12" s="126" t="s">
        <v>438</v>
      </c>
      <c r="L12" s="33">
        <v>289</v>
      </c>
      <c r="M12" s="33">
        <v>148</v>
      </c>
      <c r="N12" s="33">
        <v>45</v>
      </c>
      <c r="O12" s="33">
        <v>555</v>
      </c>
      <c r="P12" s="103">
        <v>1037</v>
      </c>
      <c r="Q12" s="104">
        <v>0.19873514756611729</v>
      </c>
      <c r="R12" s="83" t="s">
        <v>439</v>
      </c>
      <c r="T12" s="126" t="s">
        <v>438</v>
      </c>
      <c r="U12" s="102">
        <v>324</v>
      </c>
      <c r="V12" s="102">
        <v>129</v>
      </c>
      <c r="W12" s="102">
        <v>58</v>
      </c>
      <c r="X12" s="102">
        <v>516</v>
      </c>
      <c r="Y12" s="103">
        <v>1027</v>
      </c>
      <c r="Z12" s="104">
        <v>0.19384673461683655</v>
      </c>
      <c r="AA12" s="83" t="s">
        <v>439</v>
      </c>
      <c r="AE12" s="126" t="s">
        <v>438</v>
      </c>
      <c r="AF12" s="102">
        <v>364</v>
      </c>
      <c r="AG12" s="102">
        <v>145</v>
      </c>
      <c r="AH12" s="102">
        <v>44</v>
      </c>
      <c r="AI12" s="102">
        <v>557</v>
      </c>
      <c r="AJ12" s="103">
        <v>1110</v>
      </c>
      <c r="AK12" s="104">
        <v>0.20366972477064221</v>
      </c>
      <c r="AL12" s="83" t="s">
        <v>439</v>
      </c>
    </row>
    <row r="13" spans="2:38" ht="24" customHeight="1">
      <c r="B13" s="126" t="s">
        <v>440</v>
      </c>
      <c r="C13" s="33">
        <v>228</v>
      </c>
      <c r="D13" s="33">
        <v>102</v>
      </c>
      <c r="E13" s="33">
        <v>24</v>
      </c>
      <c r="F13" s="33">
        <v>433</v>
      </c>
      <c r="G13" s="103">
        <v>787</v>
      </c>
      <c r="H13" s="104">
        <f t="shared" si="0"/>
        <v>0.16776806651033896</v>
      </c>
      <c r="I13" s="83" t="s">
        <v>441</v>
      </c>
      <c r="K13" s="126" t="s">
        <v>440</v>
      </c>
      <c r="L13" s="33">
        <v>255</v>
      </c>
      <c r="M13" s="33">
        <v>120</v>
      </c>
      <c r="N13" s="33">
        <v>28</v>
      </c>
      <c r="O13" s="33">
        <v>457</v>
      </c>
      <c r="P13" s="103">
        <v>860</v>
      </c>
      <c r="Q13" s="104">
        <v>0.16481410502108088</v>
      </c>
      <c r="R13" s="83" t="s">
        <v>441</v>
      </c>
      <c r="T13" s="126" t="s">
        <v>440</v>
      </c>
      <c r="U13" s="102">
        <v>247</v>
      </c>
      <c r="V13" s="102">
        <v>112</v>
      </c>
      <c r="W13" s="102">
        <v>35</v>
      </c>
      <c r="X13" s="102">
        <v>471</v>
      </c>
      <c r="Y13" s="103">
        <v>865</v>
      </c>
      <c r="Z13" s="104">
        <v>0.16326915817289545</v>
      </c>
      <c r="AA13" s="83" t="s">
        <v>441</v>
      </c>
      <c r="AE13" s="126" t="s">
        <v>440</v>
      </c>
      <c r="AF13" s="102">
        <v>278</v>
      </c>
      <c r="AG13" s="102">
        <v>128</v>
      </c>
      <c r="AH13" s="102">
        <v>29</v>
      </c>
      <c r="AI13" s="102">
        <v>432</v>
      </c>
      <c r="AJ13" s="103">
        <v>867</v>
      </c>
      <c r="AK13" s="104">
        <v>0.15908256880733945</v>
      </c>
      <c r="AL13" s="83" t="s">
        <v>441</v>
      </c>
    </row>
    <row r="14" spans="2:38" ht="24" customHeight="1">
      <c r="B14" s="126" t="s">
        <v>442</v>
      </c>
      <c r="C14" s="33">
        <v>179</v>
      </c>
      <c r="D14" s="33">
        <v>90</v>
      </c>
      <c r="E14" s="33">
        <v>27</v>
      </c>
      <c r="F14" s="33">
        <v>267</v>
      </c>
      <c r="G14" s="103">
        <v>563</v>
      </c>
      <c r="H14" s="104">
        <f t="shared" si="0"/>
        <v>0.12001705393306332</v>
      </c>
      <c r="I14" s="83" t="s">
        <v>443</v>
      </c>
      <c r="K14" s="126" t="s">
        <v>442</v>
      </c>
      <c r="L14" s="33">
        <v>153</v>
      </c>
      <c r="M14" s="33">
        <v>90</v>
      </c>
      <c r="N14" s="33">
        <v>19</v>
      </c>
      <c r="O14" s="33">
        <v>263</v>
      </c>
      <c r="P14" s="103">
        <v>525</v>
      </c>
      <c r="Q14" s="104">
        <v>0.10061326178612495</v>
      </c>
      <c r="R14" s="83" t="s">
        <v>443</v>
      </c>
      <c r="T14" s="126" t="s">
        <v>442</v>
      </c>
      <c r="U14" s="102">
        <v>209</v>
      </c>
      <c r="V14" s="102">
        <v>109</v>
      </c>
      <c r="W14" s="102">
        <v>20</v>
      </c>
      <c r="X14" s="102">
        <v>275</v>
      </c>
      <c r="Y14" s="103">
        <v>613</v>
      </c>
      <c r="Z14" s="104">
        <v>0.11570403926009815</v>
      </c>
      <c r="AA14" s="83" t="s">
        <v>443</v>
      </c>
      <c r="AE14" s="126" t="s">
        <v>442</v>
      </c>
      <c r="AF14" s="102">
        <v>172</v>
      </c>
      <c r="AG14" s="102">
        <v>102</v>
      </c>
      <c r="AH14" s="102">
        <v>21</v>
      </c>
      <c r="AI14" s="102">
        <v>270</v>
      </c>
      <c r="AJ14" s="103">
        <v>565</v>
      </c>
      <c r="AK14" s="104">
        <v>0.10366972477064221</v>
      </c>
      <c r="AL14" s="83" t="s">
        <v>443</v>
      </c>
    </row>
    <row r="15" spans="2:38" ht="24" customHeight="1">
      <c r="B15" s="126" t="s">
        <v>444</v>
      </c>
      <c r="C15" s="33">
        <v>84</v>
      </c>
      <c r="D15" s="33">
        <v>51</v>
      </c>
      <c r="E15" s="33">
        <v>10</v>
      </c>
      <c r="F15" s="33">
        <v>148</v>
      </c>
      <c r="G15" s="103">
        <v>293</v>
      </c>
      <c r="H15" s="104">
        <f t="shared" si="0"/>
        <v>6.2460029844382862E-2</v>
      </c>
      <c r="I15" s="83" t="s">
        <v>445</v>
      </c>
      <c r="K15" s="126" t="s">
        <v>444</v>
      </c>
      <c r="L15" s="33">
        <v>91</v>
      </c>
      <c r="M15" s="33">
        <v>52</v>
      </c>
      <c r="N15" s="33">
        <v>14</v>
      </c>
      <c r="O15" s="33">
        <v>157</v>
      </c>
      <c r="P15" s="103">
        <v>314</v>
      </c>
      <c r="Q15" s="104">
        <v>6.0176312763510924E-2</v>
      </c>
      <c r="R15" s="83" t="s">
        <v>445</v>
      </c>
      <c r="T15" s="126" t="s">
        <v>444</v>
      </c>
      <c r="U15" s="102">
        <v>120</v>
      </c>
      <c r="V15" s="102">
        <v>69</v>
      </c>
      <c r="W15" s="102">
        <v>19</v>
      </c>
      <c r="X15" s="102">
        <v>166</v>
      </c>
      <c r="Y15" s="103">
        <v>374</v>
      </c>
      <c r="Z15" s="104">
        <v>7.0592676481691208E-2</v>
      </c>
      <c r="AA15" s="83" t="s">
        <v>445</v>
      </c>
      <c r="AE15" s="126" t="s">
        <v>444</v>
      </c>
      <c r="AF15" s="102">
        <v>128</v>
      </c>
      <c r="AG15" s="102">
        <v>56</v>
      </c>
      <c r="AH15" s="102">
        <v>11</v>
      </c>
      <c r="AI15" s="102">
        <v>151</v>
      </c>
      <c r="AJ15" s="103">
        <v>346</v>
      </c>
      <c r="AK15" s="104">
        <v>6.3486238532110092E-2</v>
      </c>
      <c r="AL15" s="83" t="s">
        <v>445</v>
      </c>
    </row>
    <row r="16" spans="2:38" ht="24" customHeight="1">
      <c r="B16" s="126" t="s">
        <v>446</v>
      </c>
      <c r="C16" s="33">
        <v>163</v>
      </c>
      <c r="D16" s="33">
        <v>122</v>
      </c>
      <c r="E16" s="33">
        <v>18</v>
      </c>
      <c r="F16" s="33">
        <v>173</v>
      </c>
      <c r="G16" s="103">
        <v>476</v>
      </c>
      <c r="H16" s="104">
        <f t="shared" si="0"/>
        <v>0.10147090172671072</v>
      </c>
      <c r="I16" s="83" t="s">
        <v>447</v>
      </c>
      <c r="K16" s="126" t="s">
        <v>446</v>
      </c>
      <c r="L16" s="33">
        <v>179</v>
      </c>
      <c r="M16" s="33">
        <v>132</v>
      </c>
      <c r="N16" s="33">
        <v>23</v>
      </c>
      <c r="O16" s="33">
        <v>193</v>
      </c>
      <c r="P16" s="103">
        <v>527</v>
      </c>
      <c r="Q16" s="104">
        <v>0.10099655040245305</v>
      </c>
      <c r="R16" s="83" t="s">
        <v>447</v>
      </c>
      <c r="T16" s="126" t="s">
        <v>446</v>
      </c>
      <c r="U16" s="102">
        <v>142</v>
      </c>
      <c r="V16" s="102">
        <v>130</v>
      </c>
      <c r="W16" s="102">
        <v>20</v>
      </c>
      <c r="X16" s="102">
        <v>157</v>
      </c>
      <c r="Y16" s="103">
        <v>449</v>
      </c>
      <c r="Z16" s="104">
        <v>8.4748961872404688E-2</v>
      </c>
      <c r="AA16" s="83" t="s">
        <v>447</v>
      </c>
      <c r="AE16" s="126" t="s">
        <v>446</v>
      </c>
      <c r="AF16" s="102">
        <v>161</v>
      </c>
      <c r="AG16" s="102">
        <v>147</v>
      </c>
      <c r="AH16" s="102">
        <v>13</v>
      </c>
      <c r="AI16" s="102">
        <v>219</v>
      </c>
      <c r="AJ16" s="103">
        <v>540</v>
      </c>
      <c r="AK16" s="104">
        <v>9.9082568807339455E-2</v>
      </c>
      <c r="AL16" s="83" t="s">
        <v>447</v>
      </c>
    </row>
    <row r="17" spans="2:38" ht="24" customHeight="1" thickBot="1">
      <c r="B17" s="105" t="s">
        <v>320</v>
      </c>
      <c r="C17" s="106">
        <v>1764</v>
      </c>
      <c r="D17" s="106">
        <v>714</v>
      </c>
      <c r="E17" s="106">
        <v>174</v>
      </c>
      <c r="F17" s="106">
        <v>2039</v>
      </c>
      <c r="G17" s="106">
        <v>4691</v>
      </c>
      <c r="H17" s="107">
        <f>G17/G17</f>
        <v>1</v>
      </c>
      <c r="I17" s="108" t="s">
        <v>322</v>
      </c>
      <c r="K17" s="105" t="s">
        <v>320</v>
      </c>
      <c r="L17" s="106">
        <v>1917</v>
      </c>
      <c r="M17" s="106">
        <v>785</v>
      </c>
      <c r="N17" s="106">
        <v>191</v>
      </c>
      <c r="O17" s="106">
        <v>2325</v>
      </c>
      <c r="P17" s="106">
        <v>5218</v>
      </c>
      <c r="Q17" s="107">
        <v>0.99999999999999989</v>
      </c>
      <c r="R17" s="108" t="s">
        <v>322</v>
      </c>
      <c r="T17" s="105" t="s">
        <v>320</v>
      </c>
      <c r="U17" s="106">
        <v>2011</v>
      </c>
      <c r="V17" s="106">
        <v>796</v>
      </c>
      <c r="W17" s="106">
        <v>225</v>
      </c>
      <c r="X17" s="106">
        <v>2266</v>
      </c>
      <c r="Y17" s="106">
        <v>5298</v>
      </c>
      <c r="Z17" s="107">
        <v>1.0000000000000002</v>
      </c>
      <c r="AA17" s="108" t="s">
        <v>322</v>
      </c>
      <c r="AE17" s="105" t="s">
        <v>320</v>
      </c>
      <c r="AF17" s="106">
        <v>2163</v>
      </c>
      <c r="AG17" s="106">
        <v>816</v>
      </c>
      <c r="AH17" s="106">
        <v>199</v>
      </c>
      <c r="AI17" s="106">
        <v>2272</v>
      </c>
      <c r="AJ17" s="106">
        <v>5450</v>
      </c>
      <c r="AK17" s="107">
        <v>1</v>
      </c>
      <c r="AL17" s="108" t="s">
        <v>322</v>
      </c>
    </row>
    <row r="18" spans="2:38" ht="72" customHeight="1">
      <c r="B18" s="540" t="s">
        <v>351</v>
      </c>
      <c r="C18" s="540"/>
      <c r="D18" s="540"/>
      <c r="E18" s="540"/>
      <c r="F18" s="544" t="s">
        <v>707</v>
      </c>
      <c r="G18" s="544"/>
      <c r="H18" s="544"/>
      <c r="I18" s="544"/>
      <c r="K18" s="540" t="s">
        <v>351</v>
      </c>
      <c r="L18" s="540"/>
      <c r="M18" s="540"/>
      <c r="N18" s="540"/>
      <c r="O18" s="544" t="s">
        <v>707</v>
      </c>
      <c r="P18" s="544"/>
      <c r="Q18" s="544"/>
      <c r="R18" s="544"/>
      <c r="T18" s="540" t="s">
        <v>351</v>
      </c>
      <c r="U18" s="540"/>
      <c r="V18" s="540"/>
      <c r="W18" s="540"/>
      <c r="X18" s="544" t="s">
        <v>707</v>
      </c>
      <c r="Y18" s="544"/>
      <c r="Z18" s="544"/>
      <c r="AA18" s="544"/>
      <c r="AE18" s="540" t="s">
        <v>718</v>
      </c>
      <c r="AF18" s="540"/>
      <c r="AG18" s="540"/>
      <c r="AH18" s="540"/>
      <c r="AI18" s="544" t="s">
        <v>719</v>
      </c>
      <c r="AJ18" s="544"/>
      <c r="AK18" s="544"/>
      <c r="AL18" s="544"/>
    </row>
  </sheetData>
  <mergeCells count="56">
    <mergeCell ref="H4:H5"/>
    <mergeCell ref="I4:I7"/>
    <mergeCell ref="C5:D5"/>
    <mergeCell ref="E5:F5"/>
    <mergeCell ref="G6:G7"/>
    <mergeCell ref="H6:H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T2:AA2"/>
    <mergeCell ref="T3:AA3"/>
    <mergeCell ref="T4:T7"/>
    <mergeCell ref="U4:V4"/>
    <mergeCell ref="W4:X4"/>
    <mergeCell ref="Y4:Y5"/>
    <mergeCell ref="Z4:Z5"/>
    <mergeCell ref="AA4:AA7"/>
    <mergeCell ref="U5:V5"/>
    <mergeCell ref="W5:X5"/>
    <mergeCell ref="Y6:Y7"/>
    <mergeCell ref="Z6:Z7"/>
    <mergeCell ref="Q4:Q5"/>
    <mergeCell ref="R4:R7"/>
    <mergeCell ref="L5:M5"/>
    <mergeCell ref="N5:O5"/>
    <mergeCell ref="P6:P7"/>
    <mergeCell ref="Q6:Q7"/>
    <mergeCell ref="T18:W18"/>
    <mergeCell ref="X18:AA18"/>
    <mergeCell ref="AJ6:AJ7"/>
    <mergeCell ref="AK6:AK7"/>
    <mergeCell ref="AE18:AH18"/>
    <mergeCell ref="AI18:AL18"/>
    <mergeCell ref="AE2:AL2"/>
    <mergeCell ref="AE3:AL3"/>
    <mergeCell ref="AE4:AE7"/>
    <mergeCell ref="AF4:AG4"/>
    <mergeCell ref="AH4:AI4"/>
    <mergeCell ref="AJ4:AJ5"/>
    <mergeCell ref="AK4:AK5"/>
    <mergeCell ref="AL4:AL7"/>
    <mergeCell ref="AF5:AG5"/>
    <mergeCell ref="AH5:AI5"/>
  </mergeCells>
  <pageMargins left="0.7" right="0.7" top="0.75" bottom="0.75" header="0.3" footer="0.3"/>
  <pageSetup scale="8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F0C0-FF82-4EFC-9208-23732813FCEE}">
  <dimension ref="B1:AJ18"/>
  <sheetViews>
    <sheetView showGridLines="0" rightToLeft="1" topLeftCell="V1" zoomScaleNormal="100" zoomScaleSheetLayoutView="100" workbookViewId="0">
      <selection activeCell="T3" sqref="T3:AA3"/>
    </sheetView>
  </sheetViews>
  <sheetFormatPr defaultColWidth="8.7265625" defaultRowHeight="24" customHeight="1"/>
  <cols>
    <col min="1" max="1" width="15.7265625" style="60" customWidth="1"/>
    <col min="2" max="19" width="13.7265625" style="60" customWidth="1"/>
    <col min="20" max="20" width="15.6328125" style="60" customWidth="1"/>
    <col min="21" max="26" width="13.7265625" style="60" customWidth="1"/>
    <col min="27" max="27" width="15.6328125" style="60" customWidth="1"/>
    <col min="28" max="28" width="13.7265625" style="60" customWidth="1"/>
    <col min="29" max="29" width="15.6328125" style="60" customWidth="1"/>
    <col min="30" max="35" width="13.7265625" style="60" customWidth="1"/>
    <col min="36" max="36" width="15.6328125" style="60" customWidth="1"/>
    <col min="37" max="16384" width="8.7265625" style="60"/>
  </cols>
  <sheetData>
    <row r="1" spans="2:36" ht="50.15" customHeight="1"/>
    <row r="2" spans="2:36" ht="24" customHeight="1">
      <c r="B2" s="511" t="s">
        <v>753</v>
      </c>
      <c r="C2" s="511"/>
      <c r="D2" s="511"/>
      <c r="E2" s="511"/>
      <c r="F2" s="511"/>
      <c r="G2" s="511"/>
      <c r="H2" s="511"/>
      <c r="I2" s="511"/>
      <c r="K2" s="511" t="s">
        <v>754</v>
      </c>
      <c r="L2" s="511"/>
      <c r="M2" s="511"/>
      <c r="N2" s="511"/>
      <c r="O2" s="511"/>
      <c r="P2" s="511"/>
      <c r="Q2" s="511"/>
      <c r="R2" s="511"/>
      <c r="T2" s="511" t="s">
        <v>755</v>
      </c>
      <c r="U2" s="511"/>
      <c r="V2" s="511"/>
      <c r="W2" s="511"/>
      <c r="X2" s="511"/>
      <c r="Y2" s="511"/>
      <c r="Z2" s="511"/>
      <c r="AA2" s="511"/>
      <c r="AC2" s="511" t="s">
        <v>756</v>
      </c>
      <c r="AD2" s="511"/>
      <c r="AE2" s="511"/>
      <c r="AF2" s="511"/>
      <c r="AG2" s="511"/>
      <c r="AH2" s="511"/>
      <c r="AI2" s="511"/>
      <c r="AJ2" s="511"/>
    </row>
    <row r="3" spans="2:36" ht="24" customHeight="1">
      <c r="B3" s="499" t="s">
        <v>757</v>
      </c>
      <c r="C3" s="499"/>
      <c r="D3" s="499"/>
      <c r="E3" s="499"/>
      <c r="F3" s="499"/>
      <c r="G3" s="499"/>
      <c r="H3" s="499"/>
      <c r="I3" s="499"/>
      <c r="K3" s="499" t="s">
        <v>758</v>
      </c>
      <c r="L3" s="499"/>
      <c r="M3" s="499"/>
      <c r="N3" s="499"/>
      <c r="O3" s="499"/>
      <c r="P3" s="499"/>
      <c r="Q3" s="499"/>
      <c r="R3" s="499"/>
      <c r="T3" s="499" t="s">
        <v>759</v>
      </c>
      <c r="U3" s="499"/>
      <c r="V3" s="499"/>
      <c r="W3" s="499"/>
      <c r="X3" s="499"/>
      <c r="Y3" s="499"/>
      <c r="Z3" s="499"/>
      <c r="AA3" s="499"/>
      <c r="AC3" s="499" t="s">
        <v>760</v>
      </c>
      <c r="AD3" s="499"/>
      <c r="AE3" s="499"/>
      <c r="AF3" s="499"/>
      <c r="AG3" s="499"/>
      <c r="AH3" s="499"/>
      <c r="AI3" s="499"/>
      <c r="AJ3" s="499"/>
    </row>
    <row r="4" spans="2:36" ht="24" customHeight="1">
      <c r="B4" s="545" t="s">
        <v>465</v>
      </c>
      <c r="C4" s="515" t="s">
        <v>328</v>
      </c>
      <c r="D4" s="516"/>
      <c r="E4" s="515" t="s">
        <v>329</v>
      </c>
      <c r="F4" s="516"/>
      <c r="G4" s="536" t="s">
        <v>320</v>
      </c>
      <c r="H4" s="536" t="s">
        <v>389</v>
      </c>
      <c r="I4" s="574" t="s">
        <v>467</v>
      </c>
      <c r="K4" s="575" t="s">
        <v>761</v>
      </c>
      <c r="L4" s="515" t="s">
        <v>328</v>
      </c>
      <c r="M4" s="516"/>
      <c r="N4" s="515" t="s">
        <v>329</v>
      </c>
      <c r="O4" s="516"/>
      <c r="P4" s="536" t="s">
        <v>320</v>
      </c>
      <c r="Q4" s="536" t="s">
        <v>389</v>
      </c>
      <c r="R4" s="574" t="s">
        <v>762</v>
      </c>
      <c r="T4" s="545" t="s">
        <v>465</v>
      </c>
      <c r="U4" s="515" t="s">
        <v>328</v>
      </c>
      <c r="V4" s="516"/>
      <c r="W4" s="515" t="s">
        <v>329</v>
      </c>
      <c r="X4" s="516"/>
      <c r="Y4" s="536" t="s">
        <v>320</v>
      </c>
      <c r="Z4" s="536" t="s">
        <v>389</v>
      </c>
      <c r="AA4" s="546" t="s">
        <v>467</v>
      </c>
      <c r="AC4" s="545" t="s">
        <v>465</v>
      </c>
      <c r="AD4" s="515" t="s">
        <v>328</v>
      </c>
      <c r="AE4" s="516"/>
      <c r="AF4" s="515" t="s">
        <v>329</v>
      </c>
      <c r="AG4" s="516"/>
      <c r="AH4" s="536" t="s">
        <v>320</v>
      </c>
      <c r="AI4" s="536" t="s">
        <v>389</v>
      </c>
      <c r="AJ4" s="546" t="s">
        <v>467</v>
      </c>
    </row>
    <row r="5" spans="2:36" ht="24" customHeight="1">
      <c r="B5" s="513"/>
      <c r="C5" s="520" t="s">
        <v>331</v>
      </c>
      <c r="D5" s="521"/>
      <c r="E5" s="522" t="s">
        <v>332</v>
      </c>
      <c r="F5" s="523"/>
      <c r="G5" s="537"/>
      <c r="H5" s="537"/>
      <c r="I5" s="547"/>
      <c r="K5" s="536"/>
      <c r="L5" s="520" t="s">
        <v>331</v>
      </c>
      <c r="M5" s="521"/>
      <c r="N5" s="522" t="s">
        <v>332</v>
      </c>
      <c r="O5" s="523"/>
      <c r="P5" s="537"/>
      <c r="Q5" s="537"/>
      <c r="R5" s="547"/>
      <c r="T5" s="513"/>
      <c r="U5" s="520" t="s">
        <v>331</v>
      </c>
      <c r="V5" s="521"/>
      <c r="W5" s="522" t="s">
        <v>332</v>
      </c>
      <c r="X5" s="523"/>
      <c r="Y5" s="537"/>
      <c r="Z5" s="537"/>
      <c r="AA5" s="518"/>
      <c r="AC5" s="513"/>
      <c r="AD5" s="520" t="s">
        <v>331</v>
      </c>
      <c r="AE5" s="521"/>
      <c r="AF5" s="522" t="s">
        <v>332</v>
      </c>
      <c r="AG5" s="523"/>
      <c r="AH5" s="537"/>
      <c r="AI5" s="537"/>
      <c r="AJ5" s="518"/>
    </row>
    <row r="6" spans="2:36" ht="24" customHeight="1">
      <c r="B6" s="513"/>
      <c r="C6" s="27" t="s">
        <v>333</v>
      </c>
      <c r="D6" s="27" t="s">
        <v>334</v>
      </c>
      <c r="E6" s="28" t="s">
        <v>333</v>
      </c>
      <c r="F6" s="29" t="s">
        <v>334</v>
      </c>
      <c r="G6" s="542" t="s">
        <v>322</v>
      </c>
      <c r="H6" s="542" t="s">
        <v>391</v>
      </c>
      <c r="I6" s="547"/>
      <c r="K6" s="536"/>
      <c r="L6" s="27" t="s">
        <v>333</v>
      </c>
      <c r="M6" s="27" t="s">
        <v>334</v>
      </c>
      <c r="N6" s="28" t="s">
        <v>333</v>
      </c>
      <c r="O6" s="29" t="s">
        <v>334</v>
      </c>
      <c r="P6" s="542" t="s">
        <v>322</v>
      </c>
      <c r="Q6" s="542" t="s">
        <v>391</v>
      </c>
      <c r="R6" s="547"/>
      <c r="T6" s="513"/>
      <c r="U6" s="27" t="s">
        <v>333</v>
      </c>
      <c r="V6" s="27" t="s">
        <v>334</v>
      </c>
      <c r="W6" s="28" t="s">
        <v>333</v>
      </c>
      <c r="X6" s="29" t="s">
        <v>334</v>
      </c>
      <c r="Y6" s="542" t="s">
        <v>322</v>
      </c>
      <c r="Z6" s="542" t="s">
        <v>391</v>
      </c>
      <c r="AA6" s="518"/>
      <c r="AC6" s="513"/>
      <c r="AD6" s="27" t="s">
        <v>333</v>
      </c>
      <c r="AE6" s="27" t="s">
        <v>334</v>
      </c>
      <c r="AF6" s="28" t="s">
        <v>333</v>
      </c>
      <c r="AG6" s="29" t="s">
        <v>334</v>
      </c>
      <c r="AH6" s="542" t="s">
        <v>322</v>
      </c>
      <c r="AI6" s="542" t="s">
        <v>391</v>
      </c>
      <c r="AJ6" s="518"/>
    </row>
    <row r="7" spans="2:36" ht="24" customHeight="1">
      <c r="B7" s="513"/>
      <c r="C7" s="187" t="s">
        <v>335</v>
      </c>
      <c r="D7" s="188" t="s">
        <v>336</v>
      </c>
      <c r="E7" s="188" t="s">
        <v>335</v>
      </c>
      <c r="F7" s="189" t="s">
        <v>336</v>
      </c>
      <c r="G7" s="542"/>
      <c r="H7" s="542"/>
      <c r="I7" s="547"/>
      <c r="K7" s="536"/>
      <c r="L7" s="30" t="s">
        <v>335</v>
      </c>
      <c r="M7" s="31" t="s">
        <v>336</v>
      </c>
      <c r="N7" s="31" t="s">
        <v>335</v>
      </c>
      <c r="O7" s="32" t="s">
        <v>336</v>
      </c>
      <c r="P7" s="543"/>
      <c r="Q7" s="543"/>
      <c r="R7" s="547"/>
      <c r="T7" s="513"/>
      <c r="U7" s="30" t="s">
        <v>335</v>
      </c>
      <c r="V7" s="31" t="s">
        <v>336</v>
      </c>
      <c r="W7" s="31" t="s">
        <v>335</v>
      </c>
      <c r="X7" s="32" t="s">
        <v>336</v>
      </c>
      <c r="Y7" s="543"/>
      <c r="Z7" s="543"/>
      <c r="AA7" s="518"/>
      <c r="AC7" s="513"/>
      <c r="AD7" s="30" t="s">
        <v>335</v>
      </c>
      <c r="AE7" s="31" t="s">
        <v>336</v>
      </c>
      <c r="AF7" s="31" t="s">
        <v>335</v>
      </c>
      <c r="AG7" s="32" t="s">
        <v>336</v>
      </c>
      <c r="AH7" s="543"/>
      <c r="AI7" s="543"/>
      <c r="AJ7" s="518"/>
    </row>
    <row r="8" spans="2:36" ht="24" customHeight="1">
      <c r="B8" s="82" t="s">
        <v>429</v>
      </c>
      <c r="C8" s="33">
        <v>31</v>
      </c>
      <c r="D8" s="33">
        <v>20</v>
      </c>
      <c r="E8" s="33">
        <v>0</v>
      </c>
      <c r="F8" s="33">
        <v>16</v>
      </c>
      <c r="G8" s="103">
        <v>67</v>
      </c>
      <c r="H8" s="104">
        <f>G8/$G$17</f>
        <v>1.4282668940524408E-2</v>
      </c>
      <c r="I8" s="83" t="s">
        <v>430</v>
      </c>
      <c r="K8" s="82" t="s">
        <v>429</v>
      </c>
      <c r="L8" s="33">
        <v>40</v>
      </c>
      <c r="M8" s="33">
        <v>24</v>
      </c>
      <c r="N8" s="33">
        <v>1</v>
      </c>
      <c r="O8" s="33">
        <v>22</v>
      </c>
      <c r="P8" s="103">
        <v>87</v>
      </c>
      <c r="Q8" s="104">
        <v>1.6673054810272134E-2</v>
      </c>
      <c r="R8" s="83" t="s">
        <v>430</v>
      </c>
      <c r="T8" s="82" t="s">
        <v>429</v>
      </c>
      <c r="U8" s="102">
        <v>38</v>
      </c>
      <c r="V8" s="102">
        <v>24</v>
      </c>
      <c r="W8" s="102">
        <v>1</v>
      </c>
      <c r="X8" s="102">
        <v>11</v>
      </c>
      <c r="Y8" s="103">
        <v>74</v>
      </c>
      <c r="Z8" s="104">
        <v>1.3967534918837296E-2</v>
      </c>
      <c r="AA8" s="83" t="s">
        <v>430</v>
      </c>
      <c r="AC8" s="82" t="s">
        <v>431</v>
      </c>
      <c r="AD8" s="102">
        <v>57</v>
      </c>
      <c r="AE8" s="102">
        <v>17</v>
      </c>
      <c r="AF8" s="102">
        <v>3</v>
      </c>
      <c r="AG8" s="102">
        <v>17</v>
      </c>
      <c r="AH8" s="103">
        <v>94</v>
      </c>
      <c r="AI8" s="104">
        <v>1.7247706422018349E-2</v>
      </c>
      <c r="AJ8" s="83" t="s">
        <v>430</v>
      </c>
    </row>
    <row r="9" spans="2:36" ht="24" customHeight="1">
      <c r="B9" s="126" t="s">
        <v>432</v>
      </c>
      <c r="C9" s="33">
        <v>288</v>
      </c>
      <c r="D9" s="33">
        <v>106</v>
      </c>
      <c r="E9" s="33">
        <v>12</v>
      </c>
      <c r="F9" s="33">
        <v>111</v>
      </c>
      <c r="G9" s="103">
        <v>517</v>
      </c>
      <c r="H9" s="104">
        <f t="shared" ref="H9:H16" si="0">G9/$G$17</f>
        <v>0.11021104242165849</v>
      </c>
      <c r="I9" s="83" t="s">
        <v>433</v>
      </c>
      <c r="K9" s="126" t="s">
        <v>432</v>
      </c>
      <c r="L9" s="33">
        <v>289</v>
      </c>
      <c r="M9" s="33">
        <v>99</v>
      </c>
      <c r="N9" s="33">
        <v>17</v>
      </c>
      <c r="O9" s="33">
        <v>135</v>
      </c>
      <c r="P9" s="103">
        <v>540</v>
      </c>
      <c r="Q9" s="104">
        <v>0.10348792640858566</v>
      </c>
      <c r="R9" s="83" t="s">
        <v>433</v>
      </c>
      <c r="T9" s="126" t="s">
        <v>432</v>
      </c>
      <c r="U9" s="102">
        <v>313</v>
      </c>
      <c r="V9" s="102">
        <v>106</v>
      </c>
      <c r="W9" s="102">
        <v>15</v>
      </c>
      <c r="X9" s="102">
        <v>133</v>
      </c>
      <c r="Y9" s="103">
        <v>567</v>
      </c>
      <c r="Z9" s="104">
        <v>0.10702151755379388</v>
      </c>
      <c r="AA9" s="83" t="s">
        <v>433</v>
      </c>
      <c r="AC9" s="82" t="s">
        <v>432</v>
      </c>
      <c r="AD9" s="102">
        <v>382</v>
      </c>
      <c r="AE9" s="102">
        <v>107</v>
      </c>
      <c r="AF9" s="102">
        <v>15</v>
      </c>
      <c r="AG9" s="102">
        <v>113</v>
      </c>
      <c r="AH9" s="103">
        <v>617</v>
      </c>
      <c r="AI9" s="104">
        <v>0.11321100917431193</v>
      </c>
      <c r="AJ9" s="83" t="s">
        <v>433</v>
      </c>
    </row>
    <row r="10" spans="2:36" ht="24" customHeight="1">
      <c r="B10" s="126" t="s">
        <v>434</v>
      </c>
      <c r="C10" s="33">
        <v>366</v>
      </c>
      <c r="D10" s="33">
        <v>159</v>
      </c>
      <c r="E10" s="33">
        <v>26</v>
      </c>
      <c r="F10" s="33">
        <v>318</v>
      </c>
      <c r="G10" s="103">
        <v>869</v>
      </c>
      <c r="H10" s="104">
        <f t="shared" si="0"/>
        <v>0.18524834790023448</v>
      </c>
      <c r="I10" s="83" t="s">
        <v>435</v>
      </c>
      <c r="K10" s="126" t="s">
        <v>434</v>
      </c>
      <c r="L10" s="33">
        <v>428</v>
      </c>
      <c r="M10" s="33">
        <v>150</v>
      </c>
      <c r="N10" s="33">
        <v>25</v>
      </c>
      <c r="O10" s="33">
        <v>377</v>
      </c>
      <c r="P10" s="103">
        <v>980</v>
      </c>
      <c r="Q10" s="104">
        <v>0.18781142200076659</v>
      </c>
      <c r="R10" s="83" t="s">
        <v>435</v>
      </c>
      <c r="T10" s="126" t="s">
        <v>434</v>
      </c>
      <c r="U10" s="102">
        <v>426</v>
      </c>
      <c r="V10" s="102">
        <v>171</v>
      </c>
      <c r="W10" s="102">
        <v>34</v>
      </c>
      <c r="X10" s="102">
        <v>411</v>
      </c>
      <c r="Y10" s="103">
        <v>1042</v>
      </c>
      <c r="Z10" s="104">
        <v>0.19667799169497924</v>
      </c>
      <c r="AA10" s="83" t="s">
        <v>435</v>
      </c>
      <c r="AC10" s="82" t="s">
        <v>434</v>
      </c>
      <c r="AD10" s="102">
        <v>452</v>
      </c>
      <c r="AE10" s="102">
        <v>187</v>
      </c>
      <c r="AF10" s="102">
        <v>31</v>
      </c>
      <c r="AG10" s="102">
        <v>396</v>
      </c>
      <c r="AH10" s="103">
        <v>1066</v>
      </c>
      <c r="AI10" s="104">
        <v>0.19559633027522935</v>
      </c>
      <c r="AJ10" s="83" t="s">
        <v>435</v>
      </c>
    </row>
    <row r="11" spans="2:36" ht="24" customHeight="1">
      <c r="B11" s="126" t="s">
        <v>436</v>
      </c>
      <c r="C11" s="33">
        <v>315</v>
      </c>
      <c r="D11" s="33">
        <v>134</v>
      </c>
      <c r="E11" s="33">
        <v>26</v>
      </c>
      <c r="F11" s="33">
        <v>494</v>
      </c>
      <c r="G11" s="103">
        <v>969</v>
      </c>
      <c r="H11" s="104">
        <f t="shared" si="0"/>
        <v>0.20656576422937539</v>
      </c>
      <c r="I11" s="83" t="s">
        <v>437</v>
      </c>
      <c r="K11" s="126" t="s">
        <v>436</v>
      </c>
      <c r="L11" s="33">
        <v>342</v>
      </c>
      <c r="M11" s="33">
        <v>205</v>
      </c>
      <c r="N11" s="33">
        <v>35</v>
      </c>
      <c r="O11" s="33">
        <v>584</v>
      </c>
      <c r="P11" s="103">
        <v>1166</v>
      </c>
      <c r="Q11" s="104">
        <v>0.22345726331927943</v>
      </c>
      <c r="R11" s="83" t="s">
        <v>437</v>
      </c>
      <c r="T11" s="126" t="s">
        <v>436</v>
      </c>
      <c r="U11" s="102">
        <v>335</v>
      </c>
      <c r="V11" s="102">
        <v>185</v>
      </c>
      <c r="W11" s="102">
        <v>39</v>
      </c>
      <c r="X11" s="102">
        <v>516</v>
      </c>
      <c r="Y11" s="103">
        <v>1075</v>
      </c>
      <c r="Z11" s="104">
        <v>0.20290675726689317</v>
      </c>
      <c r="AA11" s="83" t="s">
        <v>437</v>
      </c>
      <c r="AC11" s="82" t="s">
        <v>436</v>
      </c>
      <c r="AD11" s="102">
        <v>375</v>
      </c>
      <c r="AE11" s="102">
        <v>200</v>
      </c>
      <c r="AF11" s="102">
        <v>40</v>
      </c>
      <c r="AG11" s="102">
        <v>577</v>
      </c>
      <c r="AH11" s="103">
        <v>1192</v>
      </c>
      <c r="AI11" s="104">
        <v>0.21871559633027524</v>
      </c>
      <c r="AJ11" s="83" t="s">
        <v>437</v>
      </c>
    </row>
    <row r="12" spans="2:36" ht="24" customHeight="1">
      <c r="B12" s="126" t="s">
        <v>438</v>
      </c>
      <c r="C12" s="33">
        <v>221</v>
      </c>
      <c r="D12" s="33">
        <v>130</v>
      </c>
      <c r="E12" s="33">
        <v>30</v>
      </c>
      <c r="F12" s="33">
        <v>476</v>
      </c>
      <c r="G12" s="103">
        <v>857</v>
      </c>
      <c r="H12" s="104">
        <f t="shared" si="0"/>
        <v>0.18269025794073759</v>
      </c>
      <c r="I12" s="83" t="s">
        <v>439</v>
      </c>
      <c r="K12" s="126" t="s">
        <v>438</v>
      </c>
      <c r="L12" s="33">
        <v>280</v>
      </c>
      <c r="M12" s="33">
        <v>135</v>
      </c>
      <c r="N12" s="33">
        <v>34</v>
      </c>
      <c r="O12" s="33">
        <v>571</v>
      </c>
      <c r="P12" s="103">
        <v>1020</v>
      </c>
      <c r="Q12" s="104">
        <v>0.19547719432732849</v>
      </c>
      <c r="R12" s="83" t="s">
        <v>439</v>
      </c>
      <c r="T12" s="126" t="s">
        <v>438</v>
      </c>
      <c r="U12" s="102">
        <v>329</v>
      </c>
      <c r="V12" s="102">
        <v>148</v>
      </c>
      <c r="W12" s="102">
        <v>38</v>
      </c>
      <c r="X12" s="102">
        <v>514</v>
      </c>
      <c r="Y12" s="103">
        <v>1029</v>
      </c>
      <c r="Z12" s="104">
        <v>0.1942242355605889</v>
      </c>
      <c r="AA12" s="83" t="s">
        <v>439</v>
      </c>
      <c r="AC12" s="82" t="s">
        <v>438</v>
      </c>
      <c r="AD12" s="102">
        <v>331</v>
      </c>
      <c r="AE12" s="102">
        <v>138</v>
      </c>
      <c r="AF12" s="102">
        <v>37</v>
      </c>
      <c r="AG12" s="102">
        <v>508</v>
      </c>
      <c r="AH12" s="103">
        <v>1014</v>
      </c>
      <c r="AI12" s="104">
        <v>0.18605504587155963</v>
      </c>
      <c r="AJ12" s="83" t="s">
        <v>439</v>
      </c>
    </row>
    <row r="13" spans="2:36" ht="24" customHeight="1">
      <c r="B13" s="126" t="s">
        <v>440</v>
      </c>
      <c r="C13" s="33">
        <v>228</v>
      </c>
      <c r="D13" s="33">
        <v>88</v>
      </c>
      <c r="E13" s="33">
        <v>33</v>
      </c>
      <c r="F13" s="33">
        <v>328</v>
      </c>
      <c r="G13" s="103">
        <v>677</v>
      </c>
      <c r="H13" s="104">
        <f t="shared" si="0"/>
        <v>0.14431890854828394</v>
      </c>
      <c r="I13" s="83" t="s">
        <v>441</v>
      </c>
      <c r="K13" s="126" t="s">
        <v>440</v>
      </c>
      <c r="L13" s="33">
        <v>216</v>
      </c>
      <c r="M13" s="33">
        <v>97</v>
      </c>
      <c r="N13" s="33">
        <v>31</v>
      </c>
      <c r="O13" s="33">
        <v>329</v>
      </c>
      <c r="P13" s="103">
        <v>673</v>
      </c>
      <c r="Q13" s="104">
        <v>0.128976619394404</v>
      </c>
      <c r="R13" s="83" t="s">
        <v>441</v>
      </c>
      <c r="T13" s="126" t="s">
        <v>440</v>
      </c>
      <c r="U13" s="102">
        <v>241</v>
      </c>
      <c r="V13" s="102">
        <v>98</v>
      </c>
      <c r="W13" s="102">
        <v>44</v>
      </c>
      <c r="X13" s="102">
        <v>360</v>
      </c>
      <c r="Y13" s="103">
        <v>743</v>
      </c>
      <c r="Z13" s="104">
        <v>0.14024160060400151</v>
      </c>
      <c r="AA13" s="83" t="s">
        <v>441</v>
      </c>
      <c r="AC13" s="82" t="s">
        <v>440</v>
      </c>
      <c r="AD13" s="102">
        <v>259</v>
      </c>
      <c r="AE13" s="102">
        <v>84</v>
      </c>
      <c r="AF13" s="102">
        <v>31</v>
      </c>
      <c r="AG13" s="102">
        <v>326</v>
      </c>
      <c r="AH13" s="103">
        <v>700</v>
      </c>
      <c r="AI13" s="104">
        <v>0.12844036697247707</v>
      </c>
      <c r="AJ13" s="83" t="s">
        <v>441</v>
      </c>
    </row>
    <row r="14" spans="2:36" ht="24" customHeight="1">
      <c r="B14" s="126" t="s">
        <v>442</v>
      </c>
      <c r="C14" s="33">
        <v>149</v>
      </c>
      <c r="D14" s="33">
        <v>36</v>
      </c>
      <c r="E14" s="33">
        <v>24</v>
      </c>
      <c r="F14" s="33">
        <v>169</v>
      </c>
      <c r="G14" s="103">
        <v>378</v>
      </c>
      <c r="H14" s="104">
        <f t="shared" si="0"/>
        <v>8.057983372415263E-2</v>
      </c>
      <c r="I14" s="83" t="s">
        <v>443</v>
      </c>
      <c r="K14" s="126" t="s">
        <v>442</v>
      </c>
      <c r="L14" s="33">
        <v>152</v>
      </c>
      <c r="M14" s="33">
        <v>36</v>
      </c>
      <c r="N14" s="33">
        <v>27</v>
      </c>
      <c r="O14" s="33">
        <v>163</v>
      </c>
      <c r="P14" s="103">
        <v>378</v>
      </c>
      <c r="Q14" s="104">
        <v>7.2441548486009963E-2</v>
      </c>
      <c r="R14" s="83" t="s">
        <v>443</v>
      </c>
      <c r="T14" s="126" t="s">
        <v>442</v>
      </c>
      <c r="U14" s="102">
        <v>167</v>
      </c>
      <c r="V14" s="102">
        <v>36</v>
      </c>
      <c r="W14" s="102">
        <v>27</v>
      </c>
      <c r="X14" s="102">
        <v>191</v>
      </c>
      <c r="Y14" s="103">
        <v>421</v>
      </c>
      <c r="Z14" s="104">
        <v>7.946394865987165E-2</v>
      </c>
      <c r="AA14" s="83" t="s">
        <v>443</v>
      </c>
      <c r="AC14" s="82" t="s">
        <v>442</v>
      </c>
      <c r="AD14" s="102">
        <v>157</v>
      </c>
      <c r="AE14" s="102">
        <v>43</v>
      </c>
      <c r="AF14" s="102">
        <v>21</v>
      </c>
      <c r="AG14" s="102">
        <v>194</v>
      </c>
      <c r="AH14" s="103">
        <v>415</v>
      </c>
      <c r="AI14" s="104">
        <v>7.6146788990825692E-2</v>
      </c>
      <c r="AJ14" s="83" t="s">
        <v>443</v>
      </c>
    </row>
    <row r="15" spans="2:36" ht="24" customHeight="1">
      <c r="B15" s="126" t="s">
        <v>444</v>
      </c>
      <c r="C15" s="33">
        <v>73</v>
      </c>
      <c r="D15" s="33">
        <v>19</v>
      </c>
      <c r="E15" s="33">
        <v>14</v>
      </c>
      <c r="F15" s="33">
        <v>82</v>
      </c>
      <c r="G15" s="103">
        <v>188</v>
      </c>
      <c r="H15" s="104">
        <f t="shared" si="0"/>
        <v>4.007674269878491E-2</v>
      </c>
      <c r="I15" s="83" t="s">
        <v>445</v>
      </c>
      <c r="K15" s="126" t="s">
        <v>444</v>
      </c>
      <c r="L15" s="33">
        <v>82</v>
      </c>
      <c r="M15" s="33">
        <v>23</v>
      </c>
      <c r="N15" s="33">
        <v>12</v>
      </c>
      <c r="O15" s="33">
        <v>85</v>
      </c>
      <c r="P15" s="103">
        <v>202</v>
      </c>
      <c r="Q15" s="104">
        <v>3.87121502491376E-2</v>
      </c>
      <c r="R15" s="83" t="s">
        <v>445</v>
      </c>
      <c r="T15" s="126" t="s">
        <v>444</v>
      </c>
      <c r="U15" s="102">
        <v>92</v>
      </c>
      <c r="V15" s="102">
        <v>18</v>
      </c>
      <c r="W15" s="102">
        <v>17</v>
      </c>
      <c r="X15" s="102">
        <v>87</v>
      </c>
      <c r="Y15" s="103">
        <v>214</v>
      </c>
      <c r="Z15" s="104">
        <v>4.0392600981502456E-2</v>
      </c>
      <c r="AA15" s="83" t="s">
        <v>445</v>
      </c>
      <c r="AC15" s="82" t="s">
        <v>444</v>
      </c>
      <c r="AD15" s="102">
        <v>83</v>
      </c>
      <c r="AE15" s="102">
        <v>24</v>
      </c>
      <c r="AF15" s="102">
        <v>14</v>
      </c>
      <c r="AG15" s="102">
        <v>84</v>
      </c>
      <c r="AH15" s="103">
        <v>205</v>
      </c>
      <c r="AI15" s="104">
        <v>3.7614678899082571E-2</v>
      </c>
      <c r="AJ15" s="83" t="s">
        <v>445</v>
      </c>
    </row>
    <row r="16" spans="2:36" ht="24" customHeight="1">
      <c r="B16" s="126" t="s">
        <v>446</v>
      </c>
      <c r="C16" s="33">
        <v>93</v>
      </c>
      <c r="D16" s="33">
        <v>22</v>
      </c>
      <c r="E16" s="33">
        <v>9</v>
      </c>
      <c r="F16" s="33">
        <v>45</v>
      </c>
      <c r="G16" s="103">
        <v>169</v>
      </c>
      <c r="H16" s="104">
        <f t="shared" si="0"/>
        <v>3.6026433596248138E-2</v>
      </c>
      <c r="I16" s="83" t="s">
        <v>447</v>
      </c>
      <c r="K16" s="126" t="s">
        <v>446</v>
      </c>
      <c r="L16" s="33">
        <v>88</v>
      </c>
      <c r="M16" s="33">
        <v>16</v>
      </c>
      <c r="N16" s="33">
        <v>9</v>
      </c>
      <c r="O16" s="33">
        <v>59</v>
      </c>
      <c r="P16" s="103">
        <v>172</v>
      </c>
      <c r="Q16" s="104">
        <v>3.2962821004216172E-2</v>
      </c>
      <c r="R16" s="83" t="s">
        <v>447</v>
      </c>
      <c r="T16" s="126" t="s">
        <v>446</v>
      </c>
      <c r="U16" s="102">
        <v>70</v>
      </c>
      <c r="V16" s="102">
        <v>10</v>
      </c>
      <c r="W16" s="102">
        <v>10</v>
      </c>
      <c r="X16" s="102">
        <v>43</v>
      </c>
      <c r="Y16" s="103">
        <v>133</v>
      </c>
      <c r="Z16" s="104">
        <v>2.5103812759531899E-2</v>
      </c>
      <c r="AA16" s="83" t="s">
        <v>447</v>
      </c>
      <c r="AC16" s="82" t="s">
        <v>446</v>
      </c>
      <c r="AD16" s="102">
        <v>67</v>
      </c>
      <c r="AE16" s="102">
        <v>16</v>
      </c>
      <c r="AF16" s="102">
        <v>7</v>
      </c>
      <c r="AG16" s="102">
        <v>57</v>
      </c>
      <c r="AH16" s="103">
        <v>147</v>
      </c>
      <c r="AI16" s="104">
        <v>2.6972477064220183E-2</v>
      </c>
      <c r="AJ16" s="83" t="s">
        <v>447</v>
      </c>
    </row>
    <row r="17" spans="2:36" ht="24" customHeight="1" thickBot="1">
      <c r="B17" s="105" t="s">
        <v>320</v>
      </c>
      <c r="C17" s="106">
        <v>1764</v>
      </c>
      <c r="D17" s="106">
        <v>714</v>
      </c>
      <c r="E17" s="106">
        <v>174</v>
      </c>
      <c r="F17" s="106">
        <v>2039</v>
      </c>
      <c r="G17" s="106">
        <v>4691</v>
      </c>
      <c r="H17" s="107">
        <f>G17/G17</f>
        <v>1</v>
      </c>
      <c r="I17" s="108" t="s">
        <v>416</v>
      </c>
      <c r="K17" s="105" t="s">
        <v>320</v>
      </c>
      <c r="L17" s="106">
        <v>1917</v>
      </c>
      <c r="M17" s="106">
        <v>785</v>
      </c>
      <c r="N17" s="106">
        <v>191</v>
      </c>
      <c r="O17" s="106">
        <v>2325</v>
      </c>
      <c r="P17" s="106">
        <v>5218</v>
      </c>
      <c r="Q17" s="107">
        <v>0.99999999999999989</v>
      </c>
      <c r="R17" s="108" t="s">
        <v>416</v>
      </c>
      <c r="T17" s="105" t="s">
        <v>320</v>
      </c>
      <c r="U17" s="106">
        <v>2011</v>
      </c>
      <c r="V17" s="106">
        <v>796</v>
      </c>
      <c r="W17" s="106">
        <v>225</v>
      </c>
      <c r="X17" s="106">
        <v>2266</v>
      </c>
      <c r="Y17" s="106">
        <v>5298</v>
      </c>
      <c r="Z17" s="107">
        <v>0.99999999999999989</v>
      </c>
      <c r="AA17" s="108" t="s">
        <v>416</v>
      </c>
      <c r="AC17" s="105" t="s">
        <v>320</v>
      </c>
      <c r="AD17" s="106">
        <v>2163</v>
      </c>
      <c r="AE17" s="106">
        <v>816</v>
      </c>
      <c r="AF17" s="106">
        <v>199</v>
      </c>
      <c r="AG17" s="106">
        <v>2272</v>
      </c>
      <c r="AH17" s="106">
        <v>5450</v>
      </c>
      <c r="AI17" s="107">
        <v>1</v>
      </c>
      <c r="AJ17" s="108" t="s">
        <v>416</v>
      </c>
    </row>
    <row r="18" spans="2:36" ht="72" customHeight="1">
      <c r="B18" s="540" t="s">
        <v>351</v>
      </c>
      <c r="C18" s="540"/>
      <c r="D18" s="540"/>
      <c r="E18" s="540"/>
      <c r="F18" s="541" t="s">
        <v>707</v>
      </c>
      <c r="G18" s="541"/>
      <c r="H18" s="541"/>
      <c r="I18" s="541"/>
      <c r="K18" s="540" t="s">
        <v>351</v>
      </c>
      <c r="L18" s="540"/>
      <c r="M18" s="540"/>
      <c r="N18" s="540"/>
      <c r="O18" s="541" t="s">
        <v>707</v>
      </c>
      <c r="P18" s="541"/>
      <c r="Q18" s="541"/>
      <c r="R18" s="541"/>
      <c r="T18" s="540" t="s">
        <v>351</v>
      </c>
      <c r="U18" s="540"/>
      <c r="V18" s="540"/>
      <c r="W18" s="540"/>
      <c r="X18" s="541" t="s">
        <v>707</v>
      </c>
      <c r="Y18" s="541"/>
      <c r="Z18" s="541"/>
      <c r="AA18" s="541"/>
      <c r="AC18" s="540" t="s">
        <v>718</v>
      </c>
      <c r="AD18" s="540"/>
      <c r="AE18" s="540"/>
      <c r="AF18" s="540"/>
      <c r="AG18" s="541" t="s">
        <v>719</v>
      </c>
      <c r="AH18" s="541"/>
      <c r="AI18" s="541"/>
      <c r="AJ18" s="541"/>
    </row>
  </sheetData>
  <mergeCells count="56">
    <mergeCell ref="H4:H5"/>
    <mergeCell ref="I4:I7"/>
    <mergeCell ref="C5:D5"/>
    <mergeCell ref="E5:F5"/>
    <mergeCell ref="G6:G7"/>
    <mergeCell ref="H6:H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T2:AA2"/>
    <mergeCell ref="T3:AA3"/>
    <mergeCell ref="T4:T7"/>
    <mergeCell ref="U4:V4"/>
    <mergeCell ref="W4:X4"/>
    <mergeCell ref="Y4:Y5"/>
    <mergeCell ref="Z4:Z5"/>
    <mergeCell ref="AA4:AA7"/>
    <mergeCell ref="U5:V5"/>
    <mergeCell ref="W5:X5"/>
    <mergeCell ref="Y6:Y7"/>
    <mergeCell ref="Z6:Z7"/>
    <mergeCell ref="Q4:Q5"/>
    <mergeCell ref="R4:R7"/>
    <mergeCell ref="L5:M5"/>
    <mergeCell ref="N5:O5"/>
    <mergeCell ref="P6:P7"/>
    <mergeCell ref="Q6:Q7"/>
    <mergeCell ref="T18:W18"/>
    <mergeCell ref="X18:AA18"/>
    <mergeCell ref="AH6:AH7"/>
    <mergeCell ref="AI6:AI7"/>
    <mergeCell ref="AC18:AF18"/>
    <mergeCell ref="AG18:AJ18"/>
    <mergeCell ref="AC2:AJ2"/>
    <mergeCell ref="AC3:AJ3"/>
    <mergeCell ref="AC4:AC7"/>
    <mergeCell ref="AD4:AE4"/>
    <mergeCell ref="AF4:AG4"/>
    <mergeCell ref="AH4:AH5"/>
    <mergeCell ref="AI4:AI5"/>
    <mergeCell ref="AJ4:AJ7"/>
    <mergeCell ref="AD5:AE5"/>
    <mergeCell ref="AF5:AG5"/>
  </mergeCells>
  <pageMargins left="0.7" right="0.7" top="0.75" bottom="0.75" header="0.3" footer="0.3"/>
  <pageSetup scale="7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6DB6-19CF-43A6-A2F4-28B39DA1FE5A}">
  <dimension ref="B1:BD18"/>
  <sheetViews>
    <sheetView showGridLines="0" rightToLeft="1" zoomScale="112" zoomScaleNormal="112" zoomScaleSheetLayoutView="100" workbookViewId="0">
      <selection activeCell="B1" activeCellId="1" sqref="B1:N1048576 B1:N1048576"/>
    </sheetView>
  </sheetViews>
  <sheetFormatPr defaultColWidth="8.7265625" defaultRowHeight="24" customHeight="1"/>
  <cols>
    <col min="1" max="1" width="15.7265625" style="60" customWidth="1"/>
    <col min="2" max="2" width="10.6328125" style="60" customWidth="1"/>
    <col min="3" max="13" width="9.1796875" style="60" customWidth="1"/>
    <col min="14" max="14" width="10.6328125" style="60" customWidth="1"/>
    <col min="15" max="15" width="8.7265625" style="60"/>
    <col min="16" max="16" width="10.6328125" style="60" customWidth="1"/>
    <col min="17" max="27" width="8.7265625" style="60"/>
    <col min="28" max="28" width="10.6328125" style="60" customWidth="1"/>
    <col min="29" max="29" width="8.7265625" style="60"/>
    <col min="30" max="30" width="10.6328125" style="60" customWidth="1"/>
    <col min="31" max="41" width="8.7265625" style="60"/>
    <col min="42" max="42" width="10.6328125" style="60" customWidth="1"/>
    <col min="43" max="43" width="8.7265625" style="60"/>
    <col min="44" max="44" width="10.6328125" style="60" customWidth="1"/>
    <col min="45" max="55" width="8.7265625" style="60"/>
    <col min="56" max="56" width="10.6328125" style="60" customWidth="1"/>
    <col min="57" max="16384" width="8.7265625" style="60"/>
  </cols>
  <sheetData>
    <row r="1" spans="2:56" ht="50.15" customHeight="1"/>
    <row r="2" spans="2:56" ht="24" customHeight="1">
      <c r="B2" s="511" t="s">
        <v>763</v>
      </c>
      <c r="C2" s="511"/>
      <c r="D2" s="511"/>
      <c r="E2" s="511"/>
      <c r="F2" s="511"/>
      <c r="G2" s="511"/>
      <c r="H2" s="511"/>
      <c r="I2" s="511"/>
      <c r="J2" s="511"/>
      <c r="K2" s="511"/>
      <c r="L2" s="511"/>
      <c r="M2" s="511"/>
      <c r="N2" s="511"/>
      <c r="P2" s="511" t="s">
        <v>764</v>
      </c>
      <c r="Q2" s="511"/>
      <c r="R2" s="511"/>
      <c r="S2" s="511"/>
      <c r="T2" s="511"/>
      <c r="U2" s="511"/>
      <c r="V2" s="511"/>
      <c r="W2" s="511"/>
      <c r="X2" s="511"/>
      <c r="Y2" s="511"/>
      <c r="Z2" s="511"/>
      <c r="AA2" s="511"/>
      <c r="AB2" s="511"/>
      <c r="AD2" s="511" t="s">
        <v>765</v>
      </c>
      <c r="AE2" s="511"/>
      <c r="AF2" s="511"/>
      <c r="AG2" s="511"/>
      <c r="AH2" s="511"/>
      <c r="AI2" s="511"/>
      <c r="AJ2" s="511"/>
      <c r="AK2" s="511"/>
      <c r="AL2" s="511"/>
      <c r="AM2" s="511"/>
      <c r="AN2" s="511"/>
      <c r="AO2" s="511"/>
      <c r="AP2" s="511"/>
      <c r="AR2" s="511" t="s">
        <v>766</v>
      </c>
      <c r="AS2" s="511"/>
      <c r="AT2" s="511"/>
      <c r="AU2" s="511"/>
      <c r="AV2" s="511"/>
      <c r="AW2" s="511"/>
      <c r="AX2" s="511"/>
      <c r="AY2" s="511"/>
      <c r="AZ2" s="511"/>
      <c r="BA2" s="511"/>
      <c r="BB2" s="511"/>
      <c r="BC2" s="511"/>
      <c r="BD2" s="511"/>
    </row>
    <row r="3" spans="2:56" ht="24" customHeight="1">
      <c r="B3" s="499" t="s">
        <v>767</v>
      </c>
      <c r="C3" s="499"/>
      <c r="D3" s="499"/>
      <c r="E3" s="499"/>
      <c r="F3" s="499"/>
      <c r="G3" s="499"/>
      <c r="H3" s="499"/>
      <c r="I3" s="499"/>
      <c r="J3" s="499"/>
      <c r="K3" s="499"/>
      <c r="L3" s="499"/>
      <c r="M3" s="499"/>
      <c r="N3" s="499"/>
      <c r="P3" s="499" t="s">
        <v>768</v>
      </c>
      <c r="Q3" s="499"/>
      <c r="R3" s="499"/>
      <c r="S3" s="499"/>
      <c r="T3" s="499"/>
      <c r="U3" s="499"/>
      <c r="V3" s="499"/>
      <c r="W3" s="499"/>
      <c r="X3" s="499"/>
      <c r="Y3" s="499"/>
      <c r="Z3" s="499"/>
      <c r="AA3" s="499"/>
      <c r="AB3" s="499"/>
      <c r="AD3" s="499" t="s">
        <v>769</v>
      </c>
      <c r="AE3" s="499"/>
      <c r="AF3" s="499"/>
      <c r="AG3" s="499"/>
      <c r="AH3" s="499"/>
      <c r="AI3" s="499"/>
      <c r="AJ3" s="499"/>
      <c r="AK3" s="499"/>
      <c r="AL3" s="499"/>
      <c r="AM3" s="499"/>
      <c r="AN3" s="499"/>
      <c r="AO3" s="499"/>
      <c r="AP3" s="499"/>
      <c r="AR3" s="499" t="s">
        <v>770</v>
      </c>
      <c r="AS3" s="499"/>
      <c r="AT3" s="499"/>
      <c r="AU3" s="499"/>
      <c r="AV3" s="499"/>
      <c r="AW3" s="499"/>
      <c r="AX3" s="499"/>
      <c r="AY3" s="499"/>
      <c r="AZ3" s="499"/>
      <c r="BA3" s="499"/>
      <c r="BB3" s="499"/>
      <c r="BC3" s="499"/>
      <c r="BD3" s="499"/>
    </row>
    <row r="4" spans="2:56" ht="28.5" customHeight="1">
      <c r="B4" s="548" t="s">
        <v>465</v>
      </c>
      <c r="C4" s="549" t="s">
        <v>466</v>
      </c>
      <c r="D4" s="550"/>
      <c r="E4" s="550"/>
      <c r="F4" s="550"/>
      <c r="G4" s="550"/>
      <c r="H4" s="550"/>
      <c r="I4" s="550"/>
      <c r="J4" s="550"/>
      <c r="K4" s="550"/>
      <c r="L4" s="550"/>
      <c r="M4" s="551"/>
      <c r="N4" s="547" t="s">
        <v>467</v>
      </c>
      <c r="P4" s="548" t="s">
        <v>465</v>
      </c>
      <c r="Q4" s="549" t="s">
        <v>466</v>
      </c>
      <c r="R4" s="550"/>
      <c r="S4" s="550"/>
      <c r="T4" s="550"/>
      <c r="U4" s="550"/>
      <c r="V4" s="550"/>
      <c r="W4" s="550"/>
      <c r="X4" s="550"/>
      <c r="Y4" s="550"/>
      <c r="Z4" s="550"/>
      <c r="AA4" s="551"/>
      <c r="AB4" s="547" t="s">
        <v>467</v>
      </c>
      <c r="AD4" s="548" t="s">
        <v>465</v>
      </c>
      <c r="AE4" s="549" t="s">
        <v>466</v>
      </c>
      <c r="AF4" s="550"/>
      <c r="AG4" s="550"/>
      <c r="AH4" s="550"/>
      <c r="AI4" s="550"/>
      <c r="AJ4" s="550"/>
      <c r="AK4" s="550"/>
      <c r="AL4" s="550"/>
      <c r="AM4" s="550"/>
      <c r="AN4" s="550"/>
      <c r="AO4" s="551"/>
      <c r="AP4" s="547" t="s">
        <v>467</v>
      </c>
      <c r="AR4" s="548" t="s">
        <v>465</v>
      </c>
      <c r="AS4" s="549" t="s">
        <v>466</v>
      </c>
      <c r="AT4" s="550"/>
      <c r="AU4" s="550"/>
      <c r="AV4" s="550"/>
      <c r="AW4" s="550"/>
      <c r="AX4" s="550"/>
      <c r="AY4" s="550"/>
      <c r="AZ4" s="550"/>
      <c r="BA4" s="550"/>
      <c r="BB4" s="550"/>
      <c r="BC4" s="551"/>
      <c r="BD4" s="547" t="s">
        <v>467</v>
      </c>
    </row>
    <row r="5" spans="2:56" ht="24" customHeight="1">
      <c r="B5" s="548"/>
      <c r="C5" s="45" t="s">
        <v>431</v>
      </c>
      <c r="D5" s="547" t="s">
        <v>433</v>
      </c>
      <c r="E5" s="547" t="s">
        <v>435</v>
      </c>
      <c r="F5" s="547" t="s">
        <v>437</v>
      </c>
      <c r="G5" s="547" t="s">
        <v>439</v>
      </c>
      <c r="H5" s="547" t="s">
        <v>441</v>
      </c>
      <c r="I5" s="547" t="s">
        <v>443</v>
      </c>
      <c r="J5" s="547" t="s">
        <v>445</v>
      </c>
      <c r="K5" s="547" t="s">
        <v>447</v>
      </c>
      <c r="L5" s="45" t="s">
        <v>320</v>
      </c>
      <c r="M5" s="45" t="s">
        <v>389</v>
      </c>
      <c r="N5" s="542"/>
      <c r="P5" s="548"/>
      <c r="Q5" s="45" t="s">
        <v>431</v>
      </c>
      <c r="R5" s="547" t="s">
        <v>433</v>
      </c>
      <c r="S5" s="547" t="s">
        <v>435</v>
      </c>
      <c r="T5" s="547" t="s">
        <v>437</v>
      </c>
      <c r="U5" s="547" t="s">
        <v>439</v>
      </c>
      <c r="V5" s="547" t="s">
        <v>441</v>
      </c>
      <c r="W5" s="547" t="s">
        <v>443</v>
      </c>
      <c r="X5" s="547" t="s">
        <v>445</v>
      </c>
      <c r="Y5" s="547" t="s">
        <v>447</v>
      </c>
      <c r="Z5" s="45" t="s">
        <v>320</v>
      </c>
      <c r="AA5" s="45" t="s">
        <v>389</v>
      </c>
      <c r="AB5" s="542"/>
      <c r="AD5" s="548"/>
      <c r="AE5" s="45" t="s">
        <v>431</v>
      </c>
      <c r="AF5" s="547" t="s">
        <v>433</v>
      </c>
      <c r="AG5" s="547" t="s">
        <v>435</v>
      </c>
      <c r="AH5" s="547" t="s">
        <v>437</v>
      </c>
      <c r="AI5" s="547" t="s">
        <v>439</v>
      </c>
      <c r="AJ5" s="547" t="s">
        <v>441</v>
      </c>
      <c r="AK5" s="547" t="s">
        <v>443</v>
      </c>
      <c r="AL5" s="547" t="s">
        <v>445</v>
      </c>
      <c r="AM5" s="547" t="s">
        <v>447</v>
      </c>
      <c r="AN5" s="45" t="s">
        <v>320</v>
      </c>
      <c r="AO5" s="45" t="s">
        <v>389</v>
      </c>
      <c r="AP5" s="542"/>
      <c r="AR5" s="548"/>
      <c r="AS5" s="45" t="s">
        <v>431</v>
      </c>
      <c r="AT5" s="547" t="s">
        <v>433</v>
      </c>
      <c r="AU5" s="547" t="s">
        <v>435</v>
      </c>
      <c r="AV5" s="547" t="s">
        <v>437</v>
      </c>
      <c r="AW5" s="547" t="s">
        <v>439</v>
      </c>
      <c r="AX5" s="547" t="s">
        <v>441</v>
      </c>
      <c r="AY5" s="547" t="s">
        <v>443</v>
      </c>
      <c r="AZ5" s="547" t="s">
        <v>445</v>
      </c>
      <c r="BA5" s="547" t="s">
        <v>447</v>
      </c>
      <c r="BB5" s="45" t="s">
        <v>320</v>
      </c>
      <c r="BC5" s="45" t="s">
        <v>389</v>
      </c>
      <c r="BD5" s="542"/>
    </row>
    <row r="6" spans="2:56" ht="29.25" customHeight="1">
      <c r="B6" s="548"/>
      <c r="C6" s="112" t="s">
        <v>430</v>
      </c>
      <c r="D6" s="542"/>
      <c r="E6" s="542"/>
      <c r="F6" s="542"/>
      <c r="G6" s="542"/>
      <c r="H6" s="542"/>
      <c r="I6" s="542"/>
      <c r="J6" s="542"/>
      <c r="K6" s="542"/>
      <c r="L6" s="193" t="s">
        <v>322</v>
      </c>
      <c r="M6" s="194" t="s">
        <v>391</v>
      </c>
      <c r="N6" s="542"/>
      <c r="P6" s="548"/>
      <c r="Q6" s="37" t="s">
        <v>430</v>
      </c>
      <c r="R6" s="543"/>
      <c r="S6" s="543"/>
      <c r="T6" s="543"/>
      <c r="U6" s="543"/>
      <c r="V6" s="543"/>
      <c r="W6" s="543"/>
      <c r="X6" s="543"/>
      <c r="Y6" s="543"/>
      <c r="Z6" s="141" t="s">
        <v>322</v>
      </c>
      <c r="AA6" s="247" t="s">
        <v>391</v>
      </c>
      <c r="AB6" s="542"/>
      <c r="AD6" s="548"/>
      <c r="AE6" s="37" t="s">
        <v>430</v>
      </c>
      <c r="AF6" s="543"/>
      <c r="AG6" s="543"/>
      <c r="AH6" s="543"/>
      <c r="AI6" s="543"/>
      <c r="AJ6" s="543"/>
      <c r="AK6" s="543"/>
      <c r="AL6" s="543"/>
      <c r="AM6" s="543"/>
      <c r="AN6" s="141" t="s">
        <v>322</v>
      </c>
      <c r="AO6" s="247" t="s">
        <v>391</v>
      </c>
      <c r="AP6" s="542"/>
      <c r="AR6" s="548"/>
      <c r="AS6" s="37" t="s">
        <v>430</v>
      </c>
      <c r="AT6" s="543"/>
      <c r="AU6" s="543"/>
      <c r="AV6" s="543"/>
      <c r="AW6" s="543"/>
      <c r="AX6" s="543"/>
      <c r="AY6" s="543"/>
      <c r="AZ6" s="543"/>
      <c r="BA6" s="543"/>
      <c r="BB6" s="141" t="s">
        <v>322</v>
      </c>
      <c r="BC6" s="247" t="s">
        <v>391</v>
      </c>
      <c r="BD6" s="542"/>
    </row>
    <row r="7" spans="2:56" ht="24" customHeight="1">
      <c r="B7" s="82" t="s">
        <v>431</v>
      </c>
      <c r="C7" s="33">
        <v>1</v>
      </c>
      <c r="D7" s="33">
        <v>17</v>
      </c>
      <c r="E7" s="33">
        <v>21</v>
      </c>
      <c r="F7" s="33">
        <v>9</v>
      </c>
      <c r="G7" s="33">
        <v>7</v>
      </c>
      <c r="H7" s="33">
        <v>4</v>
      </c>
      <c r="I7" s="33">
        <v>5</v>
      </c>
      <c r="J7" s="33">
        <v>1</v>
      </c>
      <c r="K7" s="33">
        <v>2</v>
      </c>
      <c r="L7" s="103">
        <v>67</v>
      </c>
      <c r="M7" s="104">
        <f>L7/$L$16</f>
        <v>1.4282668940524408E-2</v>
      </c>
      <c r="N7" s="83" t="s">
        <v>430</v>
      </c>
      <c r="P7" s="82" t="s">
        <v>431</v>
      </c>
      <c r="Q7" s="33">
        <v>3</v>
      </c>
      <c r="R7" s="33">
        <v>25</v>
      </c>
      <c r="S7" s="33">
        <v>24</v>
      </c>
      <c r="T7" s="33">
        <v>11</v>
      </c>
      <c r="U7" s="33">
        <v>10</v>
      </c>
      <c r="V7" s="33">
        <v>6</v>
      </c>
      <c r="W7" s="33">
        <v>2</v>
      </c>
      <c r="X7" s="33">
        <v>3</v>
      </c>
      <c r="Y7" s="33">
        <v>3</v>
      </c>
      <c r="Z7" s="103">
        <v>87</v>
      </c>
      <c r="AA7" s="104">
        <v>1.6673054810272134E-2</v>
      </c>
      <c r="AB7" s="83" t="s">
        <v>430</v>
      </c>
      <c r="AD7" s="82" t="s">
        <v>431</v>
      </c>
      <c r="AE7" s="102">
        <v>5</v>
      </c>
      <c r="AF7" s="102">
        <v>17</v>
      </c>
      <c r="AG7" s="102">
        <v>23</v>
      </c>
      <c r="AH7" s="102">
        <v>10</v>
      </c>
      <c r="AI7" s="102">
        <v>5</v>
      </c>
      <c r="AJ7" s="102">
        <v>4</v>
      </c>
      <c r="AK7" s="102">
        <v>4</v>
      </c>
      <c r="AL7" s="102">
        <v>2</v>
      </c>
      <c r="AM7" s="102">
        <v>4</v>
      </c>
      <c r="AN7" s="103">
        <v>74</v>
      </c>
      <c r="AO7" s="104">
        <v>1.3967534918837296E-2</v>
      </c>
      <c r="AP7" s="83" t="s">
        <v>430</v>
      </c>
      <c r="AR7" s="84" t="s">
        <v>431</v>
      </c>
      <c r="AS7" s="102">
        <v>2</v>
      </c>
      <c r="AT7" s="102">
        <v>34</v>
      </c>
      <c r="AU7" s="102">
        <v>31</v>
      </c>
      <c r="AV7" s="102">
        <v>10</v>
      </c>
      <c r="AW7" s="102">
        <v>6</v>
      </c>
      <c r="AX7" s="102">
        <v>5</v>
      </c>
      <c r="AY7" s="102">
        <v>0</v>
      </c>
      <c r="AZ7" s="102">
        <v>3</v>
      </c>
      <c r="BA7" s="102">
        <v>3</v>
      </c>
      <c r="BB7" s="103">
        <v>94</v>
      </c>
      <c r="BC7" s="195">
        <v>1.7247706422018349E-2</v>
      </c>
      <c r="BD7" s="85" t="s">
        <v>430</v>
      </c>
    </row>
    <row r="8" spans="2:56" ht="24" customHeight="1">
      <c r="B8" s="126" t="s">
        <v>432</v>
      </c>
      <c r="C8" s="33">
        <v>2</v>
      </c>
      <c r="D8" s="33">
        <v>96</v>
      </c>
      <c r="E8" s="33">
        <v>227</v>
      </c>
      <c r="F8" s="33">
        <v>93</v>
      </c>
      <c r="G8" s="33">
        <v>42</v>
      </c>
      <c r="H8" s="33">
        <v>26</v>
      </c>
      <c r="I8" s="33">
        <v>13</v>
      </c>
      <c r="J8" s="33">
        <v>8</v>
      </c>
      <c r="K8" s="33">
        <v>10</v>
      </c>
      <c r="L8" s="103">
        <v>517</v>
      </c>
      <c r="M8" s="104">
        <f t="shared" ref="M8:M15" si="0">L8/$L$16</f>
        <v>0.11021104242165849</v>
      </c>
      <c r="N8" s="83" t="s">
        <v>433</v>
      </c>
      <c r="P8" s="126" t="s">
        <v>432</v>
      </c>
      <c r="Q8" s="33">
        <v>3</v>
      </c>
      <c r="R8" s="33">
        <v>101</v>
      </c>
      <c r="S8" s="33">
        <v>204</v>
      </c>
      <c r="T8" s="33">
        <v>120</v>
      </c>
      <c r="U8" s="33">
        <v>42</v>
      </c>
      <c r="V8" s="33">
        <v>22</v>
      </c>
      <c r="W8" s="33">
        <v>16</v>
      </c>
      <c r="X8" s="33">
        <v>11</v>
      </c>
      <c r="Y8" s="33">
        <v>21</v>
      </c>
      <c r="Z8" s="103">
        <v>540</v>
      </c>
      <c r="AA8" s="104">
        <v>0.10348792640858566</v>
      </c>
      <c r="AB8" s="83" t="s">
        <v>433</v>
      </c>
      <c r="AD8" s="126" t="s">
        <v>432</v>
      </c>
      <c r="AE8" s="102">
        <v>1</v>
      </c>
      <c r="AF8" s="102">
        <v>111</v>
      </c>
      <c r="AG8" s="102">
        <v>233</v>
      </c>
      <c r="AH8" s="102">
        <v>102</v>
      </c>
      <c r="AI8" s="102">
        <v>40</v>
      </c>
      <c r="AJ8" s="102">
        <v>26</v>
      </c>
      <c r="AK8" s="102">
        <v>29</v>
      </c>
      <c r="AL8" s="102">
        <v>14</v>
      </c>
      <c r="AM8" s="102">
        <v>11</v>
      </c>
      <c r="AN8" s="103">
        <v>567</v>
      </c>
      <c r="AO8" s="104">
        <v>0.10702151755379388</v>
      </c>
      <c r="AP8" s="83" t="s">
        <v>433</v>
      </c>
      <c r="AR8" s="126" t="s">
        <v>432</v>
      </c>
      <c r="AS8" s="102">
        <v>2</v>
      </c>
      <c r="AT8" s="102">
        <v>122</v>
      </c>
      <c r="AU8" s="102">
        <v>260</v>
      </c>
      <c r="AV8" s="102">
        <v>122</v>
      </c>
      <c r="AW8" s="102">
        <v>45</v>
      </c>
      <c r="AX8" s="102">
        <v>15</v>
      </c>
      <c r="AY8" s="102">
        <v>18</v>
      </c>
      <c r="AZ8" s="102">
        <v>12</v>
      </c>
      <c r="BA8" s="102">
        <v>21</v>
      </c>
      <c r="BB8" s="103">
        <v>617</v>
      </c>
      <c r="BC8" s="195">
        <v>0.11321100917431193</v>
      </c>
      <c r="BD8" s="83" t="s">
        <v>433</v>
      </c>
    </row>
    <row r="9" spans="2:56" ht="24" customHeight="1">
      <c r="B9" s="126" t="s">
        <v>434</v>
      </c>
      <c r="C9" s="33">
        <v>0</v>
      </c>
      <c r="D9" s="33">
        <v>29</v>
      </c>
      <c r="E9" s="33">
        <v>292</v>
      </c>
      <c r="F9" s="33">
        <v>290</v>
      </c>
      <c r="G9" s="33">
        <v>141</v>
      </c>
      <c r="H9" s="33">
        <v>62</v>
      </c>
      <c r="I9" s="33">
        <v>30</v>
      </c>
      <c r="J9" s="33">
        <v>4</v>
      </c>
      <c r="K9" s="33">
        <v>21</v>
      </c>
      <c r="L9" s="103">
        <v>869</v>
      </c>
      <c r="M9" s="104">
        <f t="shared" si="0"/>
        <v>0.18524834790023448</v>
      </c>
      <c r="N9" s="83" t="s">
        <v>435</v>
      </c>
      <c r="P9" s="126" t="s">
        <v>434</v>
      </c>
      <c r="Q9" s="33">
        <v>0</v>
      </c>
      <c r="R9" s="33">
        <v>37</v>
      </c>
      <c r="S9" s="33">
        <v>295</v>
      </c>
      <c r="T9" s="33">
        <v>326</v>
      </c>
      <c r="U9" s="33">
        <v>158</v>
      </c>
      <c r="V9" s="33">
        <v>91</v>
      </c>
      <c r="W9" s="33">
        <v>33</v>
      </c>
      <c r="X9" s="33">
        <v>15</v>
      </c>
      <c r="Y9" s="33">
        <v>25</v>
      </c>
      <c r="Z9" s="103">
        <v>980</v>
      </c>
      <c r="AA9" s="104">
        <v>0.18781142200076659</v>
      </c>
      <c r="AB9" s="83" t="s">
        <v>435</v>
      </c>
      <c r="AD9" s="126" t="s">
        <v>434</v>
      </c>
      <c r="AE9" s="102">
        <v>0</v>
      </c>
      <c r="AF9" s="102">
        <v>32</v>
      </c>
      <c r="AG9" s="102">
        <v>308</v>
      </c>
      <c r="AH9" s="102">
        <v>351</v>
      </c>
      <c r="AI9" s="102">
        <v>157</v>
      </c>
      <c r="AJ9" s="102">
        <v>90</v>
      </c>
      <c r="AK9" s="102">
        <v>50</v>
      </c>
      <c r="AL9" s="102">
        <v>30</v>
      </c>
      <c r="AM9" s="102">
        <v>24</v>
      </c>
      <c r="AN9" s="103">
        <v>1042</v>
      </c>
      <c r="AO9" s="104">
        <v>0.19667799169497924</v>
      </c>
      <c r="AP9" s="83" t="s">
        <v>435</v>
      </c>
      <c r="AR9" s="126" t="s">
        <v>434</v>
      </c>
      <c r="AS9" s="102">
        <v>1</v>
      </c>
      <c r="AT9" s="102">
        <v>21</v>
      </c>
      <c r="AU9" s="102">
        <v>314</v>
      </c>
      <c r="AV9" s="102">
        <v>359</v>
      </c>
      <c r="AW9" s="102">
        <v>194</v>
      </c>
      <c r="AX9" s="102">
        <v>83</v>
      </c>
      <c r="AY9" s="102">
        <v>43</v>
      </c>
      <c r="AZ9" s="102">
        <v>16</v>
      </c>
      <c r="BA9" s="102">
        <v>35</v>
      </c>
      <c r="BB9" s="103">
        <v>1066</v>
      </c>
      <c r="BC9" s="195">
        <v>0.19559633027522935</v>
      </c>
      <c r="BD9" s="83" t="s">
        <v>435</v>
      </c>
    </row>
    <row r="10" spans="2:56" ht="24" customHeight="1">
      <c r="B10" s="126" t="s">
        <v>436</v>
      </c>
      <c r="C10" s="33">
        <v>0</v>
      </c>
      <c r="D10" s="33">
        <v>9</v>
      </c>
      <c r="E10" s="33">
        <v>62</v>
      </c>
      <c r="F10" s="33">
        <v>342</v>
      </c>
      <c r="G10" s="33">
        <v>297</v>
      </c>
      <c r="H10" s="33">
        <v>157</v>
      </c>
      <c r="I10" s="33">
        <v>48</v>
      </c>
      <c r="J10" s="33">
        <v>21</v>
      </c>
      <c r="K10" s="33">
        <v>33</v>
      </c>
      <c r="L10" s="103">
        <v>969</v>
      </c>
      <c r="M10" s="104">
        <f t="shared" si="0"/>
        <v>0.20656576422937539</v>
      </c>
      <c r="N10" s="83" t="s">
        <v>437</v>
      </c>
      <c r="P10" s="126" t="s">
        <v>436</v>
      </c>
      <c r="Q10" s="33">
        <v>0</v>
      </c>
      <c r="R10" s="33">
        <v>14</v>
      </c>
      <c r="S10" s="33">
        <v>97</v>
      </c>
      <c r="T10" s="33">
        <v>382</v>
      </c>
      <c r="U10" s="33">
        <v>339</v>
      </c>
      <c r="V10" s="33">
        <v>172</v>
      </c>
      <c r="W10" s="33">
        <v>69</v>
      </c>
      <c r="X10" s="33">
        <v>48</v>
      </c>
      <c r="Y10" s="33">
        <v>45</v>
      </c>
      <c r="Z10" s="103">
        <v>1166</v>
      </c>
      <c r="AA10" s="104">
        <v>0.22345726331927943</v>
      </c>
      <c r="AB10" s="83" t="s">
        <v>437</v>
      </c>
      <c r="AD10" s="126" t="s">
        <v>436</v>
      </c>
      <c r="AE10" s="102">
        <v>0</v>
      </c>
      <c r="AF10" s="102">
        <v>11</v>
      </c>
      <c r="AG10" s="102">
        <v>102</v>
      </c>
      <c r="AH10" s="102">
        <v>355</v>
      </c>
      <c r="AI10" s="102">
        <v>317</v>
      </c>
      <c r="AJ10" s="102">
        <v>154</v>
      </c>
      <c r="AK10" s="102">
        <v>64</v>
      </c>
      <c r="AL10" s="102">
        <v>28</v>
      </c>
      <c r="AM10" s="102">
        <v>44</v>
      </c>
      <c r="AN10" s="103">
        <v>1075</v>
      </c>
      <c r="AO10" s="104">
        <v>0.20290675726689317</v>
      </c>
      <c r="AP10" s="83" t="s">
        <v>437</v>
      </c>
      <c r="AR10" s="126" t="s">
        <v>436</v>
      </c>
      <c r="AS10" s="102">
        <v>0</v>
      </c>
      <c r="AT10" s="102">
        <v>6</v>
      </c>
      <c r="AU10" s="102">
        <v>89</v>
      </c>
      <c r="AV10" s="102">
        <v>386</v>
      </c>
      <c r="AW10" s="102">
        <v>363</v>
      </c>
      <c r="AX10" s="102">
        <v>186</v>
      </c>
      <c r="AY10" s="102">
        <v>77</v>
      </c>
      <c r="AZ10" s="102">
        <v>38</v>
      </c>
      <c r="BA10" s="102">
        <v>47</v>
      </c>
      <c r="BB10" s="103">
        <v>1192</v>
      </c>
      <c r="BC10" s="195">
        <v>0.21871559633027524</v>
      </c>
      <c r="BD10" s="83" t="s">
        <v>437</v>
      </c>
    </row>
    <row r="11" spans="2:56" ht="24" customHeight="1">
      <c r="B11" s="126" t="s">
        <v>438</v>
      </c>
      <c r="C11" s="33">
        <v>0</v>
      </c>
      <c r="D11" s="33">
        <v>2</v>
      </c>
      <c r="E11" s="33">
        <v>29</v>
      </c>
      <c r="F11" s="33">
        <v>101</v>
      </c>
      <c r="G11" s="33">
        <v>269</v>
      </c>
      <c r="H11" s="33">
        <v>258</v>
      </c>
      <c r="I11" s="33">
        <v>112</v>
      </c>
      <c r="J11" s="33">
        <v>37</v>
      </c>
      <c r="K11" s="33">
        <v>49</v>
      </c>
      <c r="L11" s="103">
        <v>857</v>
      </c>
      <c r="M11" s="104">
        <f t="shared" si="0"/>
        <v>0.18269025794073759</v>
      </c>
      <c r="N11" s="83" t="s">
        <v>439</v>
      </c>
      <c r="P11" s="126" t="s">
        <v>438</v>
      </c>
      <c r="Q11" s="33">
        <v>0</v>
      </c>
      <c r="R11" s="33">
        <v>8</v>
      </c>
      <c r="S11" s="33">
        <v>30</v>
      </c>
      <c r="T11" s="33">
        <v>144</v>
      </c>
      <c r="U11" s="33">
        <v>313</v>
      </c>
      <c r="V11" s="33">
        <v>289</v>
      </c>
      <c r="W11" s="33">
        <v>120</v>
      </c>
      <c r="X11" s="33">
        <v>44</v>
      </c>
      <c r="Y11" s="33">
        <v>72</v>
      </c>
      <c r="Z11" s="103">
        <v>1020</v>
      </c>
      <c r="AA11" s="104">
        <v>0.19547719432732849</v>
      </c>
      <c r="AB11" s="83" t="s">
        <v>439</v>
      </c>
      <c r="AD11" s="126" t="s">
        <v>438</v>
      </c>
      <c r="AE11" s="102">
        <v>0</v>
      </c>
      <c r="AF11" s="102">
        <v>3</v>
      </c>
      <c r="AG11" s="102">
        <v>41</v>
      </c>
      <c r="AH11" s="102">
        <v>139</v>
      </c>
      <c r="AI11" s="102">
        <v>323</v>
      </c>
      <c r="AJ11" s="102">
        <v>272</v>
      </c>
      <c r="AK11" s="102">
        <v>127</v>
      </c>
      <c r="AL11" s="102">
        <v>66</v>
      </c>
      <c r="AM11" s="102">
        <v>58</v>
      </c>
      <c r="AN11" s="103">
        <v>1029</v>
      </c>
      <c r="AO11" s="104">
        <v>0.1942242355605889</v>
      </c>
      <c r="AP11" s="83" t="s">
        <v>439</v>
      </c>
      <c r="AR11" s="126" t="s">
        <v>438</v>
      </c>
      <c r="AS11" s="102">
        <v>0</v>
      </c>
      <c r="AT11" s="102">
        <v>10</v>
      </c>
      <c r="AU11" s="102">
        <v>29</v>
      </c>
      <c r="AV11" s="102">
        <v>119</v>
      </c>
      <c r="AW11" s="102">
        <v>323</v>
      </c>
      <c r="AX11" s="102">
        <v>290</v>
      </c>
      <c r="AY11" s="102">
        <v>124</v>
      </c>
      <c r="AZ11" s="102">
        <v>49</v>
      </c>
      <c r="BA11" s="102">
        <v>70</v>
      </c>
      <c r="BB11" s="103">
        <v>1014</v>
      </c>
      <c r="BC11" s="195">
        <v>0.18605504587155963</v>
      </c>
      <c r="BD11" s="83" t="s">
        <v>439</v>
      </c>
    </row>
    <row r="12" spans="2:56" ht="24" customHeight="1">
      <c r="B12" s="126" t="s">
        <v>440</v>
      </c>
      <c r="C12" s="33">
        <v>0</v>
      </c>
      <c r="D12" s="33">
        <v>3</v>
      </c>
      <c r="E12" s="33">
        <v>8</v>
      </c>
      <c r="F12" s="33">
        <v>32</v>
      </c>
      <c r="G12" s="33">
        <v>87</v>
      </c>
      <c r="H12" s="33">
        <v>208</v>
      </c>
      <c r="I12" s="33">
        <v>192</v>
      </c>
      <c r="J12" s="33">
        <v>78</v>
      </c>
      <c r="K12" s="33">
        <v>69</v>
      </c>
      <c r="L12" s="103">
        <v>677</v>
      </c>
      <c r="M12" s="104">
        <f t="shared" si="0"/>
        <v>0.14431890854828394</v>
      </c>
      <c r="N12" s="83" t="s">
        <v>441</v>
      </c>
      <c r="P12" s="126" t="s">
        <v>440</v>
      </c>
      <c r="Q12" s="33">
        <v>0</v>
      </c>
      <c r="R12" s="33">
        <v>2</v>
      </c>
      <c r="S12" s="33">
        <v>24</v>
      </c>
      <c r="T12" s="33">
        <v>44</v>
      </c>
      <c r="U12" s="33">
        <v>122</v>
      </c>
      <c r="V12" s="33">
        <v>194</v>
      </c>
      <c r="W12" s="33">
        <v>154</v>
      </c>
      <c r="X12" s="33">
        <v>62</v>
      </c>
      <c r="Y12" s="33">
        <v>71</v>
      </c>
      <c r="Z12" s="103">
        <v>673</v>
      </c>
      <c r="AA12" s="104">
        <v>0.128976619394404</v>
      </c>
      <c r="AB12" s="83" t="s">
        <v>441</v>
      </c>
      <c r="AD12" s="126" t="s">
        <v>440</v>
      </c>
      <c r="AE12" s="102">
        <v>0</v>
      </c>
      <c r="AF12" s="102">
        <v>1</v>
      </c>
      <c r="AG12" s="102">
        <v>30</v>
      </c>
      <c r="AH12" s="102">
        <v>50</v>
      </c>
      <c r="AI12" s="102">
        <v>117</v>
      </c>
      <c r="AJ12" s="102">
        <v>223</v>
      </c>
      <c r="AK12" s="102">
        <v>178</v>
      </c>
      <c r="AL12" s="102">
        <v>77</v>
      </c>
      <c r="AM12" s="102">
        <v>67</v>
      </c>
      <c r="AN12" s="103">
        <v>743</v>
      </c>
      <c r="AO12" s="104">
        <v>0.14024160060400151</v>
      </c>
      <c r="AP12" s="83" t="s">
        <v>441</v>
      </c>
      <c r="AR12" s="126" t="s">
        <v>440</v>
      </c>
      <c r="AS12" s="102">
        <v>0</v>
      </c>
      <c r="AT12" s="102">
        <v>2</v>
      </c>
      <c r="AU12" s="102">
        <v>14</v>
      </c>
      <c r="AV12" s="102">
        <v>38</v>
      </c>
      <c r="AW12" s="102">
        <v>124</v>
      </c>
      <c r="AX12" s="102">
        <v>207</v>
      </c>
      <c r="AY12" s="102">
        <v>162</v>
      </c>
      <c r="AZ12" s="102">
        <v>83</v>
      </c>
      <c r="BA12" s="102">
        <v>70</v>
      </c>
      <c r="BB12" s="103">
        <v>700</v>
      </c>
      <c r="BC12" s="195">
        <v>0.12844036697247707</v>
      </c>
      <c r="BD12" s="83" t="s">
        <v>441</v>
      </c>
    </row>
    <row r="13" spans="2:56" ht="24" customHeight="1">
      <c r="B13" s="126" t="s">
        <v>442</v>
      </c>
      <c r="C13" s="33">
        <v>0</v>
      </c>
      <c r="D13" s="33">
        <v>0</v>
      </c>
      <c r="E13" s="33">
        <v>6</v>
      </c>
      <c r="F13" s="33">
        <v>13</v>
      </c>
      <c r="G13" s="33">
        <v>24</v>
      </c>
      <c r="H13" s="33">
        <v>53</v>
      </c>
      <c r="I13" s="33">
        <v>122</v>
      </c>
      <c r="J13" s="33">
        <v>74</v>
      </c>
      <c r="K13" s="33">
        <v>86</v>
      </c>
      <c r="L13" s="103">
        <v>378</v>
      </c>
      <c r="M13" s="104">
        <f t="shared" si="0"/>
        <v>8.057983372415263E-2</v>
      </c>
      <c r="N13" s="83" t="s">
        <v>443</v>
      </c>
      <c r="P13" s="126" t="s">
        <v>442</v>
      </c>
      <c r="Q13" s="33">
        <v>0</v>
      </c>
      <c r="R13" s="33">
        <v>0</v>
      </c>
      <c r="S13" s="33">
        <v>10</v>
      </c>
      <c r="T13" s="33">
        <v>28</v>
      </c>
      <c r="U13" s="33">
        <v>31</v>
      </c>
      <c r="V13" s="33">
        <v>55</v>
      </c>
      <c r="W13" s="33">
        <v>95</v>
      </c>
      <c r="X13" s="33">
        <v>85</v>
      </c>
      <c r="Y13" s="33">
        <v>74</v>
      </c>
      <c r="Z13" s="103">
        <v>378</v>
      </c>
      <c r="AA13" s="104">
        <v>7.2441548486009963E-2</v>
      </c>
      <c r="AB13" s="83" t="s">
        <v>443</v>
      </c>
      <c r="AD13" s="126" t="s">
        <v>442</v>
      </c>
      <c r="AE13" s="102">
        <v>1</v>
      </c>
      <c r="AF13" s="102">
        <v>0</v>
      </c>
      <c r="AG13" s="102">
        <v>8</v>
      </c>
      <c r="AH13" s="102">
        <v>17</v>
      </c>
      <c r="AI13" s="102">
        <v>49</v>
      </c>
      <c r="AJ13" s="102">
        <v>68</v>
      </c>
      <c r="AK13" s="102">
        <v>127</v>
      </c>
      <c r="AL13" s="102">
        <v>90</v>
      </c>
      <c r="AM13" s="102">
        <v>61</v>
      </c>
      <c r="AN13" s="103">
        <v>421</v>
      </c>
      <c r="AO13" s="104">
        <v>7.946394865987165E-2</v>
      </c>
      <c r="AP13" s="83" t="s">
        <v>443</v>
      </c>
      <c r="AR13" s="126" t="s">
        <v>442</v>
      </c>
      <c r="AS13" s="102">
        <v>0</v>
      </c>
      <c r="AT13" s="102">
        <v>1</v>
      </c>
      <c r="AU13" s="102">
        <v>6</v>
      </c>
      <c r="AV13" s="102">
        <v>20</v>
      </c>
      <c r="AW13" s="102">
        <v>42</v>
      </c>
      <c r="AX13" s="102">
        <v>62</v>
      </c>
      <c r="AY13" s="102">
        <v>107</v>
      </c>
      <c r="AZ13" s="102">
        <v>85</v>
      </c>
      <c r="BA13" s="102">
        <v>92</v>
      </c>
      <c r="BB13" s="103">
        <v>415</v>
      </c>
      <c r="BC13" s="195">
        <v>7.6146788990825692E-2</v>
      </c>
      <c r="BD13" s="83" t="s">
        <v>443</v>
      </c>
    </row>
    <row r="14" spans="2:56" ht="24" customHeight="1">
      <c r="B14" s="126" t="s">
        <v>444</v>
      </c>
      <c r="C14" s="33">
        <v>0</v>
      </c>
      <c r="D14" s="33">
        <v>0</v>
      </c>
      <c r="E14" s="33">
        <v>2</v>
      </c>
      <c r="F14" s="33">
        <v>7</v>
      </c>
      <c r="G14" s="33">
        <v>10</v>
      </c>
      <c r="H14" s="33">
        <v>17</v>
      </c>
      <c r="I14" s="33">
        <v>29</v>
      </c>
      <c r="J14" s="33">
        <v>47</v>
      </c>
      <c r="K14" s="33">
        <v>76</v>
      </c>
      <c r="L14" s="103">
        <v>188</v>
      </c>
      <c r="M14" s="104">
        <f t="shared" si="0"/>
        <v>4.007674269878491E-2</v>
      </c>
      <c r="N14" s="83" t="s">
        <v>445</v>
      </c>
      <c r="P14" s="126" t="s">
        <v>444</v>
      </c>
      <c r="Q14" s="33">
        <v>0</v>
      </c>
      <c r="R14" s="33">
        <v>2</v>
      </c>
      <c r="S14" s="33">
        <v>3</v>
      </c>
      <c r="T14" s="33">
        <v>9</v>
      </c>
      <c r="U14" s="33">
        <v>15</v>
      </c>
      <c r="V14" s="33">
        <v>17</v>
      </c>
      <c r="W14" s="33">
        <v>29</v>
      </c>
      <c r="X14" s="33">
        <v>35</v>
      </c>
      <c r="Y14" s="33">
        <v>92</v>
      </c>
      <c r="Z14" s="103">
        <v>202</v>
      </c>
      <c r="AA14" s="104">
        <v>3.87121502491376E-2</v>
      </c>
      <c r="AB14" s="83" t="s">
        <v>445</v>
      </c>
      <c r="AD14" s="126" t="s">
        <v>444</v>
      </c>
      <c r="AE14" s="102">
        <v>0</v>
      </c>
      <c r="AF14" s="102">
        <v>0</v>
      </c>
      <c r="AG14" s="102">
        <v>4</v>
      </c>
      <c r="AH14" s="102">
        <v>6</v>
      </c>
      <c r="AI14" s="102">
        <v>19</v>
      </c>
      <c r="AJ14" s="102">
        <v>21</v>
      </c>
      <c r="AK14" s="102">
        <v>28</v>
      </c>
      <c r="AL14" s="102">
        <v>51</v>
      </c>
      <c r="AM14" s="102">
        <v>85</v>
      </c>
      <c r="AN14" s="103">
        <v>214</v>
      </c>
      <c r="AO14" s="104">
        <v>4.0392600981502456E-2</v>
      </c>
      <c r="AP14" s="83" t="s">
        <v>445</v>
      </c>
      <c r="AR14" s="126" t="s">
        <v>444</v>
      </c>
      <c r="AS14" s="102">
        <v>0</v>
      </c>
      <c r="AT14" s="102">
        <v>2</v>
      </c>
      <c r="AU14" s="102">
        <v>6</v>
      </c>
      <c r="AV14" s="102">
        <v>14</v>
      </c>
      <c r="AW14" s="102">
        <v>9</v>
      </c>
      <c r="AX14" s="102">
        <v>11</v>
      </c>
      <c r="AY14" s="102">
        <v>23</v>
      </c>
      <c r="AZ14" s="102">
        <v>51</v>
      </c>
      <c r="BA14" s="102">
        <v>89</v>
      </c>
      <c r="BB14" s="103">
        <v>205</v>
      </c>
      <c r="BC14" s="195">
        <v>3.7614678899082571E-2</v>
      </c>
      <c r="BD14" s="83" t="s">
        <v>445</v>
      </c>
    </row>
    <row r="15" spans="2:56" ht="24" customHeight="1">
      <c r="B15" s="126" t="s">
        <v>446</v>
      </c>
      <c r="C15" s="33">
        <v>0</v>
      </c>
      <c r="D15" s="33">
        <v>0</v>
      </c>
      <c r="E15" s="33">
        <v>1</v>
      </c>
      <c r="F15" s="33">
        <v>0</v>
      </c>
      <c r="G15" s="33">
        <v>1</v>
      </c>
      <c r="H15" s="33">
        <v>2</v>
      </c>
      <c r="I15" s="33">
        <v>12</v>
      </c>
      <c r="J15" s="33">
        <v>23</v>
      </c>
      <c r="K15" s="33">
        <v>130</v>
      </c>
      <c r="L15" s="103">
        <v>169</v>
      </c>
      <c r="M15" s="104">
        <f t="shared" si="0"/>
        <v>3.6026433596248138E-2</v>
      </c>
      <c r="N15" s="83" t="s">
        <v>447</v>
      </c>
      <c r="P15" s="126" t="s">
        <v>446</v>
      </c>
      <c r="Q15" s="33">
        <v>0</v>
      </c>
      <c r="R15" s="33">
        <v>0</v>
      </c>
      <c r="S15" s="33">
        <v>6</v>
      </c>
      <c r="T15" s="33">
        <v>3</v>
      </c>
      <c r="U15" s="33">
        <v>7</v>
      </c>
      <c r="V15" s="33">
        <v>14</v>
      </c>
      <c r="W15" s="33">
        <v>7</v>
      </c>
      <c r="X15" s="33">
        <v>11</v>
      </c>
      <c r="Y15" s="33">
        <v>124</v>
      </c>
      <c r="Z15" s="103">
        <v>172</v>
      </c>
      <c r="AA15" s="104">
        <v>3.2962821004216172E-2</v>
      </c>
      <c r="AB15" s="83" t="s">
        <v>447</v>
      </c>
      <c r="AD15" s="126" t="s">
        <v>446</v>
      </c>
      <c r="AE15" s="102">
        <v>0</v>
      </c>
      <c r="AF15" s="102">
        <v>0</v>
      </c>
      <c r="AG15" s="102">
        <v>3</v>
      </c>
      <c r="AH15" s="102">
        <v>6</v>
      </c>
      <c r="AI15" s="102">
        <v>0</v>
      </c>
      <c r="AJ15" s="102">
        <v>7</v>
      </c>
      <c r="AK15" s="102">
        <v>6</v>
      </c>
      <c r="AL15" s="102">
        <v>16</v>
      </c>
      <c r="AM15" s="102">
        <v>95</v>
      </c>
      <c r="AN15" s="103">
        <v>133</v>
      </c>
      <c r="AO15" s="104">
        <v>2.5103812759531899E-2</v>
      </c>
      <c r="AP15" s="83" t="s">
        <v>447</v>
      </c>
      <c r="AR15" s="126" t="s">
        <v>446</v>
      </c>
      <c r="AS15" s="102">
        <v>0</v>
      </c>
      <c r="AT15" s="102">
        <v>0</v>
      </c>
      <c r="AU15" s="102">
        <v>1</v>
      </c>
      <c r="AV15" s="102">
        <v>1</v>
      </c>
      <c r="AW15" s="102">
        <v>4</v>
      </c>
      <c r="AX15" s="102">
        <v>8</v>
      </c>
      <c r="AY15" s="102">
        <v>11</v>
      </c>
      <c r="AZ15" s="102">
        <v>9</v>
      </c>
      <c r="BA15" s="102">
        <v>113</v>
      </c>
      <c r="BB15" s="103">
        <v>147</v>
      </c>
      <c r="BC15" s="195">
        <v>2.6972477064220183E-2</v>
      </c>
      <c r="BD15" s="83" t="s">
        <v>447</v>
      </c>
    </row>
    <row r="16" spans="2:56" ht="24" customHeight="1">
      <c r="B16" s="259" t="s">
        <v>320</v>
      </c>
      <c r="C16" s="260">
        <v>3</v>
      </c>
      <c r="D16" s="260">
        <v>156</v>
      </c>
      <c r="E16" s="260">
        <v>648</v>
      </c>
      <c r="F16" s="260">
        <v>887</v>
      </c>
      <c r="G16" s="260">
        <v>878</v>
      </c>
      <c r="H16" s="260">
        <v>787</v>
      </c>
      <c r="I16" s="260">
        <v>563</v>
      </c>
      <c r="J16" s="260">
        <v>293</v>
      </c>
      <c r="K16" s="260">
        <v>476</v>
      </c>
      <c r="L16" s="260">
        <v>4691</v>
      </c>
      <c r="M16" s="286">
        <f>L16/L16</f>
        <v>1</v>
      </c>
      <c r="N16" s="261" t="s">
        <v>456</v>
      </c>
      <c r="P16" s="259" t="s">
        <v>320</v>
      </c>
      <c r="Q16" s="260">
        <v>6</v>
      </c>
      <c r="R16" s="260">
        <v>189</v>
      </c>
      <c r="S16" s="260">
        <v>693</v>
      </c>
      <c r="T16" s="260">
        <v>1067</v>
      </c>
      <c r="U16" s="260">
        <v>1037</v>
      </c>
      <c r="V16" s="260">
        <v>860</v>
      </c>
      <c r="W16" s="260">
        <v>525</v>
      </c>
      <c r="X16" s="260">
        <v>314</v>
      </c>
      <c r="Y16" s="260">
        <v>527</v>
      </c>
      <c r="Z16" s="260">
        <v>5218</v>
      </c>
      <c r="AA16" s="286">
        <v>0.99999999999999989</v>
      </c>
      <c r="AB16" s="261" t="s">
        <v>456</v>
      </c>
      <c r="AD16" s="259" t="s">
        <v>320</v>
      </c>
      <c r="AE16" s="260">
        <v>7</v>
      </c>
      <c r="AF16" s="260">
        <v>175</v>
      </c>
      <c r="AG16" s="260">
        <v>752</v>
      </c>
      <c r="AH16" s="260">
        <v>1036</v>
      </c>
      <c r="AI16" s="260">
        <v>1027</v>
      </c>
      <c r="AJ16" s="260">
        <v>865</v>
      </c>
      <c r="AK16" s="260">
        <v>613</v>
      </c>
      <c r="AL16" s="260">
        <v>374</v>
      </c>
      <c r="AM16" s="260">
        <v>449</v>
      </c>
      <c r="AN16" s="260">
        <v>5298</v>
      </c>
      <c r="AO16" s="286">
        <v>0.99999999999999989</v>
      </c>
      <c r="AP16" s="261" t="s">
        <v>456</v>
      </c>
      <c r="AR16" s="259" t="s">
        <v>320</v>
      </c>
      <c r="AS16" s="260">
        <v>5</v>
      </c>
      <c r="AT16" s="260">
        <v>198</v>
      </c>
      <c r="AU16" s="260">
        <v>750</v>
      </c>
      <c r="AV16" s="260">
        <v>1069</v>
      </c>
      <c r="AW16" s="260">
        <v>1110</v>
      </c>
      <c r="AX16" s="260">
        <v>867</v>
      </c>
      <c r="AY16" s="260">
        <v>565</v>
      </c>
      <c r="AZ16" s="260">
        <v>346</v>
      </c>
      <c r="BA16" s="260">
        <v>540</v>
      </c>
      <c r="BB16" s="260">
        <v>5450</v>
      </c>
      <c r="BC16" s="198">
        <v>1</v>
      </c>
      <c r="BD16" s="261" t="s">
        <v>456</v>
      </c>
    </row>
    <row r="17" spans="2:56" ht="24" customHeight="1" thickBot="1">
      <c r="B17" s="177" t="s">
        <v>389</v>
      </c>
      <c r="C17" s="200">
        <f>C16/$L$16</f>
        <v>6.3952248987422724E-4</v>
      </c>
      <c r="D17" s="200">
        <f t="shared" ref="D17:L17" si="1">D16/$L$16</f>
        <v>3.3255169473459814E-2</v>
      </c>
      <c r="E17" s="200">
        <f t="shared" si="1"/>
        <v>0.13813685781283308</v>
      </c>
      <c r="F17" s="200">
        <f t="shared" si="1"/>
        <v>0.18908548283947985</v>
      </c>
      <c r="G17" s="200">
        <f t="shared" si="1"/>
        <v>0.18716691536985716</v>
      </c>
      <c r="H17" s="200">
        <f t="shared" si="1"/>
        <v>0.16776806651033896</v>
      </c>
      <c r="I17" s="200">
        <f t="shared" si="1"/>
        <v>0.12001705393306332</v>
      </c>
      <c r="J17" s="200">
        <f t="shared" si="1"/>
        <v>6.2460029844382862E-2</v>
      </c>
      <c r="K17" s="200">
        <f t="shared" si="1"/>
        <v>0.10147090172671072</v>
      </c>
      <c r="L17" s="200">
        <f t="shared" si="1"/>
        <v>1</v>
      </c>
      <c r="M17" s="200"/>
      <c r="N17" s="178" t="s">
        <v>614</v>
      </c>
      <c r="P17" s="177" t="s">
        <v>389</v>
      </c>
      <c r="Q17" s="200">
        <v>1.1498658489842851E-3</v>
      </c>
      <c r="R17" s="200">
        <v>3.6220774243004981E-2</v>
      </c>
      <c r="S17" s="200">
        <v>0.13280950555768495</v>
      </c>
      <c r="T17" s="200">
        <v>0.20448447681103871</v>
      </c>
      <c r="U17" s="200">
        <v>0.19873514756611729</v>
      </c>
      <c r="V17" s="200">
        <v>0.16481410502108088</v>
      </c>
      <c r="W17" s="200">
        <v>0.10061326178612495</v>
      </c>
      <c r="X17" s="200">
        <v>6.0176312763510924E-2</v>
      </c>
      <c r="Y17" s="200">
        <v>0.10099655040245305</v>
      </c>
      <c r="Z17" s="200">
        <v>1</v>
      </c>
      <c r="AA17" s="200"/>
      <c r="AB17" s="178" t="s">
        <v>614</v>
      </c>
      <c r="AD17" s="177" t="s">
        <v>389</v>
      </c>
      <c r="AE17" s="200">
        <v>1.3212533031332577E-3</v>
      </c>
      <c r="AF17" s="200">
        <v>3.3031332578331449E-2</v>
      </c>
      <c r="AG17" s="200">
        <v>0.14194035485088713</v>
      </c>
      <c r="AH17" s="200">
        <v>0.19554548886372217</v>
      </c>
      <c r="AI17" s="200">
        <v>0.19384673461683655</v>
      </c>
      <c r="AJ17" s="200">
        <v>0.16326915817289545</v>
      </c>
      <c r="AK17" s="200">
        <v>0.11570403926009815</v>
      </c>
      <c r="AL17" s="200">
        <v>7.0592676481691208E-2</v>
      </c>
      <c r="AM17" s="200">
        <v>8.4748961872404688E-2</v>
      </c>
      <c r="AN17" s="200">
        <v>1</v>
      </c>
      <c r="AO17" s="200"/>
      <c r="AP17" s="178" t="s">
        <v>614</v>
      </c>
      <c r="AR17" s="177" t="s">
        <v>389</v>
      </c>
      <c r="AS17" s="200">
        <v>9.1743119266055051E-4</v>
      </c>
      <c r="AT17" s="200">
        <v>3.6330275229357799E-2</v>
      </c>
      <c r="AU17" s="200">
        <v>0.13761467889908258</v>
      </c>
      <c r="AV17" s="200">
        <v>0.19614678899082569</v>
      </c>
      <c r="AW17" s="200">
        <v>0.20366972477064221</v>
      </c>
      <c r="AX17" s="200">
        <v>0.15908256880733945</v>
      </c>
      <c r="AY17" s="200">
        <v>0.10366972477064221</v>
      </c>
      <c r="AZ17" s="200">
        <v>6.3486238532110092E-2</v>
      </c>
      <c r="BA17" s="200">
        <v>9.9082568807339455E-2</v>
      </c>
      <c r="BB17" s="200">
        <v>1</v>
      </c>
      <c r="BC17" s="201"/>
      <c r="BD17" s="178" t="s">
        <v>614</v>
      </c>
    </row>
    <row r="18" spans="2:56" ht="72" customHeight="1">
      <c r="B18" s="497" t="s">
        <v>351</v>
      </c>
      <c r="C18" s="497"/>
      <c r="D18" s="497"/>
      <c r="E18" s="497"/>
      <c r="F18" s="497"/>
      <c r="G18" s="497"/>
      <c r="H18" s="109"/>
      <c r="I18" s="488" t="s">
        <v>707</v>
      </c>
      <c r="J18" s="488"/>
      <c r="K18" s="488"/>
      <c r="L18" s="488"/>
      <c r="M18" s="488"/>
      <c r="N18" s="488"/>
      <c r="P18" s="497" t="s">
        <v>351</v>
      </c>
      <c r="Q18" s="497"/>
      <c r="R18" s="497"/>
      <c r="S18" s="497"/>
      <c r="T18" s="497"/>
      <c r="U18" s="497"/>
      <c r="V18" s="109"/>
      <c r="W18" s="488" t="s">
        <v>707</v>
      </c>
      <c r="X18" s="488"/>
      <c r="Y18" s="488"/>
      <c r="Z18" s="488"/>
      <c r="AA18" s="488"/>
      <c r="AB18" s="488"/>
      <c r="AD18" s="497" t="s">
        <v>351</v>
      </c>
      <c r="AE18" s="497"/>
      <c r="AF18" s="497"/>
      <c r="AG18" s="497"/>
      <c r="AH18" s="497"/>
      <c r="AI18" s="497"/>
      <c r="AJ18" s="109"/>
      <c r="AK18" s="488" t="s">
        <v>707</v>
      </c>
      <c r="AL18" s="488"/>
      <c r="AM18" s="488"/>
      <c r="AN18" s="488"/>
      <c r="AO18" s="488"/>
      <c r="AP18" s="488"/>
      <c r="AR18" s="497" t="s">
        <v>718</v>
      </c>
      <c r="AS18" s="497"/>
      <c r="AT18" s="497"/>
      <c r="AU18" s="497"/>
      <c r="AV18" s="497"/>
      <c r="AW18" s="497"/>
      <c r="AX18" s="109"/>
      <c r="AY18" s="488" t="s">
        <v>719</v>
      </c>
      <c r="AZ18" s="488"/>
      <c r="BA18" s="488"/>
      <c r="BB18" s="488"/>
      <c r="BC18" s="488"/>
      <c r="BD18" s="488"/>
    </row>
  </sheetData>
  <mergeCells count="60">
    <mergeCell ref="B2:N2"/>
    <mergeCell ref="B3:N3"/>
    <mergeCell ref="B4:B6"/>
    <mergeCell ref="C4:M4"/>
    <mergeCell ref="N4:N6"/>
    <mergeCell ref="D5:D6"/>
    <mergeCell ref="E5:E6"/>
    <mergeCell ref="F5:F6"/>
    <mergeCell ref="G5:G6"/>
    <mergeCell ref="H5:H6"/>
    <mergeCell ref="I5:I6"/>
    <mergeCell ref="J5:J6"/>
    <mergeCell ref="K5:K6"/>
    <mergeCell ref="P2:AB2"/>
    <mergeCell ref="P3:AB3"/>
    <mergeCell ref="P4:P6"/>
    <mergeCell ref="Q4:AA4"/>
    <mergeCell ref="AB4:AB6"/>
    <mergeCell ref="B18:G18"/>
    <mergeCell ref="I18:N18"/>
    <mergeCell ref="X5:X6"/>
    <mergeCell ref="Y5:Y6"/>
    <mergeCell ref="P18:U18"/>
    <mergeCell ref="W18:AB18"/>
    <mergeCell ref="R5:R6"/>
    <mergeCell ref="S5:S6"/>
    <mergeCell ref="T5:T6"/>
    <mergeCell ref="U5:U6"/>
    <mergeCell ref="V5:V6"/>
    <mergeCell ref="W5:W6"/>
    <mergeCell ref="AD2:AP2"/>
    <mergeCell ref="AD3:AP3"/>
    <mergeCell ref="AD4:AD6"/>
    <mergeCell ref="AE4:AO4"/>
    <mergeCell ref="AP4:AP6"/>
    <mergeCell ref="AF5:AF6"/>
    <mergeCell ref="AM5:AM6"/>
    <mergeCell ref="AD18:AI18"/>
    <mergeCell ref="AK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Y18:BD18"/>
    <mergeCell ref="AV5:AV6"/>
    <mergeCell ref="AW5:AW6"/>
    <mergeCell ref="AX5:AX6"/>
    <mergeCell ref="AY5:AY6"/>
    <mergeCell ref="AZ5:AZ6"/>
    <mergeCell ref="BA5:BA6"/>
  </mergeCells>
  <pageMargins left="0.7" right="0.7" top="0.75" bottom="0.75" header="0.3" footer="0.3"/>
  <pageSetup scale="7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73D1-B500-499F-B6E2-BBCBB415F964}">
  <dimension ref="B1:BD21"/>
  <sheetViews>
    <sheetView showGridLines="0" rightToLeft="1" topLeftCell="AE1" zoomScale="98" zoomScaleNormal="98" zoomScaleSheetLayoutView="100" workbookViewId="0">
      <selection activeCell="BD1" activeCellId="1" sqref="AR1:BD1048576 AR1:BD1048576"/>
    </sheetView>
  </sheetViews>
  <sheetFormatPr defaultColWidth="8.7265625" defaultRowHeight="24" customHeight="1"/>
  <cols>
    <col min="1" max="1" width="15.7265625" style="60" customWidth="1"/>
    <col min="2" max="2" width="15.6328125" style="60" customWidth="1"/>
    <col min="3" max="13" width="9.1796875" style="60" customWidth="1"/>
    <col min="14" max="14" width="15.6328125" style="60" customWidth="1"/>
    <col min="15" max="15" width="8.7265625" style="60"/>
    <col min="16" max="16" width="15.6328125" style="60" customWidth="1"/>
    <col min="17" max="26" width="8.7265625" style="60"/>
    <col min="27" max="27" width="8.7265625" style="60" customWidth="1"/>
    <col min="28" max="28" width="15.6328125" style="60" customWidth="1"/>
    <col min="29" max="29" width="8.7265625" style="60"/>
    <col min="30" max="30" width="15.6328125" style="60" customWidth="1"/>
    <col min="31" max="41" width="8.7265625" style="60"/>
    <col min="42" max="42" width="15.6328125" style="60" customWidth="1"/>
    <col min="43" max="43" width="8.7265625" style="60"/>
    <col min="44" max="44" width="15.6328125" style="60" customWidth="1"/>
    <col min="45" max="55" width="8.7265625" style="60"/>
    <col min="56" max="56" width="15.6328125" style="60" customWidth="1"/>
    <col min="57" max="16384" width="8.7265625" style="60"/>
  </cols>
  <sheetData>
    <row r="1" spans="2:56" ht="50.15" customHeight="1"/>
    <row r="2" spans="2:56" ht="24" customHeight="1">
      <c r="B2" s="511" t="s">
        <v>771</v>
      </c>
      <c r="C2" s="511"/>
      <c r="D2" s="511"/>
      <c r="E2" s="511"/>
      <c r="F2" s="511"/>
      <c r="G2" s="511"/>
      <c r="H2" s="511"/>
      <c r="I2" s="511"/>
      <c r="J2" s="511"/>
      <c r="K2" s="511"/>
      <c r="L2" s="511"/>
      <c r="M2" s="511"/>
      <c r="N2" s="511"/>
      <c r="P2" s="511" t="s">
        <v>772</v>
      </c>
      <c r="Q2" s="511"/>
      <c r="R2" s="511"/>
      <c r="S2" s="511"/>
      <c r="T2" s="511"/>
      <c r="U2" s="511"/>
      <c r="V2" s="511"/>
      <c r="W2" s="511"/>
      <c r="X2" s="511"/>
      <c r="Y2" s="511"/>
      <c r="Z2" s="511"/>
      <c r="AA2" s="511"/>
      <c r="AB2" s="511"/>
      <c r="AD2" s="511" t="s">
        <v>773</v>
      </c>
      <c r="AE2" s="511"/>
      <c r="AF2" s="511"/>
      <c r="AG2" s="511"/>
      <c r="AH2" s="511"/>
      <c r="AI2" s="511"/>
      <c r="AJ2" s="511"/>
      <c r="AK2" s="511"/>
      <c r="AL2" s="511"/>
      <c r="AM2" s="511"/>
      <c r="AN2" s="511"/>
      <c r="AO2" s="511"/>
      <c r="AP2" s="511"/>
      <c r="AR2" s="511" t="s">
        <v>774</v>
      </c>
      <c r="AS2" s="511"/>
      <c r="AT2" s="511"/>
      <c r="AU2" s="511"/>
      <c r="AV2" s="511"/>
      <c r="AW2" s="511"/>
      <c r="AX2" s="511"/>
      <c r="AY2" s="511"/>
      <c r="AZ2" s="511"/>
      <c r="BA2" s="511"/>
      <c r="BB2" s="511"/>
      <c r="BC2" s="511"/>
      <c r="BD2" s="511"/>
    </row>
    <row r="3" spans="2:56" ht="24" customHeight="1">
      <c r="B3" s="499" t="s">
        <v>775</v>
      </c>
      <c r="C3" s="499"/>
      <c r="D3" s="499"/>
      <c r="E3" s="499"/>
      <c r="F3" s="499"/>
      <c r="G3" s="499"/>
      <c r="H3" s="499"/>
      <c r="I3" s="499"/>
      <c r="J3" s="499"/>
      <c r="K3" s="499"/>
      <c r="L3" s="499"/>
      <c r="M3" s="499"/>
      <c r="N3" s="499"/>
      <c r="P3" s="499" t="s">
        <v>776</v>
      </c>
      <c r="Q3" s="499"/>
      <c r="R3" s="499"/>
      <c r="S3" s="499"/>
      <c r="T3" s="499"/>
      <c r="U3" s="499"/>
      <c r="V3" s="499"/>
      <c r="W3" s="499"/>
      <c r="X3" s="499"/>
      <c r="Y3" s="499"/>
      <c r="Z3" s="499"/>
      <c r="AA3" s="499"/>
      <c r="AB3" s="499"/>
      <c r="AD3" s="499" t="s">
        <v>777</v>
      </c>
      <c r="AE3" s="499"/>
      <c r="AF3" s="499"/>
      <c r="AG3" s="499"/>
      <c r="AH3" s="499"/>
      <c r="AI3" s="499"/>
      <c r="AJ3" s="499"/>
      <c r="AK3" s="499"/>
      <c r="AL3" s="499"/>
      <c r="AM3" s="499"/>
      <c r="AN3" s="499"/>
      <c r="AO3" s="499"/>
      <c r="AP3" s="499"/>
      <c r="AR3" s="499" t="s">
        <v>778</v>
      </c>
      <c r="AS3" s="499"/>
      <c r="AT3" s="499"/>
      <c r="AU3" s="499"/>
      <c r="AV3" s="499"/>
      <c r="AW3" s="499"/>
      <c r="AX3" s="499"/>
      <c r="AY3" s="499"/>
      <c r="AZ3" s="499"/>
      <c r="BA3" s="499"/>
      <c r="BB3" s="499"/>
      <c r="BC3" s="499"/>
      <c r="BD3" s="499"/>
    </row>
    <row r="4" spans="2:56" ht="33" customHeight="1">
      <c r="B4" s="548" t="s">
        <v>465</v>
      </c>
      <c r="C4" s="549" t="s">
        <v>466</v>
      </c>
      <c r="D4" s="550"/>
      <c r="E4" s="550"/>
      <c r="F4" s="550"/>
      <c r="G4" s="550"/>
      <c r="H4" s="550"/>
      <c r="I4" s="550"/>
      <c r="J4" s="550"/>
      <c r="K4" s="550"/>
      <c r="L4" s="550"/>
      <c r="M4" s="551"/>
      <c r="N4" s="547" t="s">
        <v>467</v>
      </c>
      <c r="P4" s="548" t="s">
        <v>465</v>
      </c>
      <c r="Q4" s="549" t="s">
        <v>466</v>
      </c>
      <c r="R4" s="550"/>
      <c r="S4" s="550"/>
      <c r="T4" s="550"/>
      <c r="U4" s="550"/>
      <c r="V4" s="550"/>
      <c r="W4" s="550"/>
      <c r="X4" s="550"/>
      <c r="Y4" s="550"/>
      <c r="Z4" s="550"/>
      <c r="AA4" s="551"/>
      <c r="AB4" s="547" t="s">
        <v>467</v>
      </c>
      <c r="AD4" s="548" t="s">
        <v>465</v>
      </c>
      <c r="AE4" s="549" t="s">
        <v>466</v>
      </c>
      <c r="AF4" s="550"/>
      <c r="AG4" s="550"/>
      <c r="AH4" s="550"/>
      <c r="AI4" s="550"/>
      <c r="AJ4" s="550"/>
      <c r="AK4" s="550"/>
      <c r="AL4" s="550"/>
      <c r="AM4" s="550"/>
      <c r="AN4" s="550"/>
      <c r="AO4" s="551"/>
      <c r="AP4" s="547" t="s">
        <v>467</v>
      </c>
      <c r="AR4" s="548" t="s">
        <v>465</v>
      </c>
      <c r="AS4" s="549" t="s">
        <v>466</v>
      </c>
      <c r="AT4" s="550"/>
      <c r="AU4" s="550"/>
      <c r="AV4" s="550"/>
      <c r="AW4" s="550"/>
      <c r="AX4" s="550"/>
      <c r="AY4" s="550"/>
      <c r="AZ4" s="550"/>
      <c r="BA4" s="550"/>
      <c r="BB4" s="550"/>
      <c r="BC4" s="551"/>
      <c r="BD4" s="547" t="s">
        <v>467</v>
      </c>
    </row>
    <row r="5" spans="2:56" ht="29.25" customHeight="1">
      <c r="B5" s="548"/>
      <c r="C5" s="45" t="s">
        <v>431</v>
      </c>
      <c r="D5" s="547" t="s">
        <v>433</v>
      </c>
      <c r="E5" s="547" t="s">
        <v>435</v>
      </c>
      <c r="F5" s="547" t="s">
        <v>437</v>
      </c>
      <c r="G5" s="547" t="s">
        <v>439</v>
      </c>
      <c r="H5" s="547" t="s">
        <v>441</v>
      </c>
      <c r="I5" s="547" t="s">
        <v>443</v>
      </c>
      <c r="J5" s="547" t="s">
        <v>445</v>
      </c>
      <c r="K5" s="547" t="s">
        <v>447</v>
      </c>
      <c r="L5" s="45" t="s">
        <v>320</v>
      </c>
      <c r="M5" s="45" t="s">
        <v>389</v>
      </c>
      <c r="N5" s="542"/>
      <c r="P5" s="548"/>
      <c r="Q5" s="45" t="s">
        <v>431</v>
      </c>
      <c r="R5" s="547" t="s">
        <v>433</v>
      </c>
      <c r="S5" s="547" t="s">
        <v>435</v>
      </c>
      <c r="T5" s="547" t="s">
        <v>437</v>
      </c>
      <c r="U5" s="547" t="s">
        <v>439</v>
      </c>
      <c r="V5" s="547" t="s">
        <v>441</v>
      </c>
      <c r="W5" s="547" t="s">
        <v>443</v>
      </c>
      <c r="X5" s="547" t="s">
        <v>445</v>
      </c>
      <c r="Y5" s="547" t="s">
        <v>447</v>
      </c>
      <c r="Z5" s="45" t="s">
        <v>320</v>
      </c>
      <c r="AA5" s="45" t="s">
        <v>389</v>
      </c>
      <c r="AB5" s="542"/>
      <c r="AD5" s="548"/>
      <c r="AE5" s="45" t="s">
        <v>431</v>
      </c>
      <c r="AF5" s="547" t="s">
        <v>433</v>
      </c>
      <c r="AG5" s="547" t="s">
        <v>435</v>
      </c>
      <c r="AH5" s="547" t="s">
        <v>437</v>
      </c>
      <c r="AI5" s="547" t="s">
        <v>439</v>
      </c>
      <c r="AJ5" s="547" t="s">
        <v>441</v>
      </c>
      <c r="AK5" s="547" t="s">
        <v>443</v>
      </c>
      <c r="AL5" s="547" t="s">
        <v>445</v>
      </c>
      <c r="AM5" s="547" t="s">
        <v>447</v>
      </c>
      <c r="AN5" s="45" t="s">
        <v>320</v>
      </c>
      <c r="AO5" s="45" t="s">
        <v>389</v>
      </c>
      <c r="AP5" s="542"/>
      <c r="AR5" s="548"/>
      <c r="AS5" s="45" t="s">
        <v>431</v>
      </c>
      <c r="AT5" s="547" t="s">
        <v>433</v>
      </c>
      <c r="AU5" s="547" t="s">
        <v>435</v>
      </c>
      <c r="AV5" s="547" t="s">
        <v>437</v>
      </c>
      <c r="AW5" s="547" t="s">
        <v>439</v>
      </c>
      <c r="AX5" s="547" t="s">
        <v>441</v>
      </c>
      <c r="AY5" s="547" t="s">
        <v>443</v>
      </c>
      <c r="AZ5" s="547" t="s">
        <v>445</v>
      </c>
      <c r="BA5" s="547" t="s">
        <v>447</v>
      </c>
      <c r="BB5" s="45" t="s">
        <v>320</v>
      </c>
      <c r="BC5" s="45" t="s">
        <v>389</v>
      </c>
      <c r="BD5" s="542"/>
    </row>
    <row r="6" spans="2:56" ht="25.5" customHeight="1">
      <c r="B6" s="548"/>
      <c r="C6" s="37" t="s">
        <v>430</v>
      </c>
      <c r="D6" s="543"/>
      <c r="E6" s="543"/>
      <c r="F6" s="543"/>
      <c r="G6" s="543"/>
      <c r="H6" s="543"/>
      <c r="I6" s="543"/>
      <c r="J6" s="543"/>
      <c r="K6" s="543"/>
      <c r="L6" s="141" t="s">
        <v>322</v>
      </c>
      <c r="M6" s="247" t="s">
        <v>391</v>
      </c>
      <c r="N6" s="542"/>
      <c r="P6" s="548"/>
      <c r="Q6" s="37" t="s">
        <v>430</v>
      </c>
      <c r="R6" s="543"/>
      <c r="S6" s="543"/>
      <c r="T6" s="543"/>
      <c r="U6" s="543"/>
      <c r="V6" s="543"/>
      <c r="W6" s="543"/>
      <c r="X6" s="543"/>
      <c r="Y6" s="543"/>
      <c r="Z6" s="141" t="s">
        <v>322</v>
      </c>
      <c r="AA6" s="247" t="s">
        <v>391</v>
      </c>
      <c r="AB6" s="542"/>
      <c r="AD6" s="548"/>
      <c r="AE6" s="37" t="s">
        <v>430</v>
      </c>
      <c r="AF6" s="543"/>
      <c r="AG6" s="543"/>
      <c r="AH6" s="543"/>
      <c r="AI6" s="543"/>
      <c r="AJ6" s="543"/>
      <c r="AK6" s="543"/>
      <c r="AL6" s="543"/>
      <c r="AM6" s="543"/>
      <c r="AN6" s="141" t="s">
        <v>322</v>
      </c>
      <c r="AO6" s="247" t="s">
        <v>391</v>
      </c>
      <c r="AP6" s="542"/>
      <c r="AR6" s="548"/>
      <c r="AS6" s="37" t="s">
        <v>430</v>
      </c>
      <c r="AT6" s="543"/>
      <c r="AU6" s="543"/>
      <c r="AV6" s="543"/>
      <c r="AW6" s="543"/>
      <c r="AX6" s="543"/>
      <c r="AY6" s="543"/>
      <c r="AZ6" s="543"/>
      <c r="BA6" s="543"/>
      <c r="BB6" s="141" t="s">
        <v>322</v>
      </c>
      <c r="BC6" s="247" t="s">
        <v>391</v>
      </c>
      <c r="BD6" s="542"/>
    </row>
    <row r="7" spans="2:56" ht="24" customHeight="1">
      <c r="B7" s="82" t="s">
        <v>431</v>
      </c>
      <c r="C7" s="33">
        <v>1</v>
      </c>
      <c r="D7" s="33">
        <v>13</v>
      </c>
      <c r="E7" s="33">
        <v>11</v>
      </c>
      <c r="F7" s="33">
        <v>3</v>
      </c>
      <c r="G7" s="33">
        <v>2</v>
      </c>
      <c r="H7" s="33">
        <v>0</v>
      </c>
      <c r="I7" s="33">
        <v>1</v>
      </c>
      <c r="J7" s="33">
        <v>0</v>
      </c>
      <c r="K7" s="33">
        <v>0</v>
      </c>
      <c r="L7" s="103">
        <v>31</v>
      </c>
      <c r="M7" s="104">
        <f>L7/$L$16</f>
        <v>1.7573696145124718E-2</v>
      </c>
      <c r="N7" s="83" t="s">
        <v>430</v>
      </c>
      <c r="P7" s="82" t="s">
        <v>431</v>
      </c>
      <c r="Q7" s="33">
        <v>3</v>
      </c>
      <c r="R7" s="33">
        <v>18</v>
      </c>
      <c r="S7" s="33">
        <v>15</v>
      </c>
      <c r="T7" s="33">
        <v>2</v>
      </c>
      <c r="U7" s="33">
        <v>1</v>
      </c>
      <c r="V7" s="33">
        <v>0</v>
      </c>
      <c r="W7" s="33">
        <v>0</v>
      </c>
      <c r="X7" s="33">
        <v>1</v>
      </c>
      <c r="Y7" s="33">
        <v>0</v>
      </c>
      <c r="Z7" s="103">
        <v>40</v>
      </c>
      <c r="AA7" s="104">
        <v>2.0865936358894107E-2</v>
      </c>
      <c r="AB7" s="83" t="s">
        <v>430</v>
      </c>
      <c r="AD7" s="82" t="s">
        <v>431</v>
      </c>
      <c r="AE7" s="102">
        <v>4</v>
      </c>
      <c r="AF7" s="102">
        <v>15</v>
      </c>
      <c r="AG7" s="102">
        <v>13</v>
      </c>
      <c r="AH7" s="102">
        <v>6</v>
      </c>
      <c r="AI7" s="102">
        <v>0</v>
      </c>
      <c r="AJ7" s="102">
        <v>0</v>
      </c>
      <c r="AK7" s="102">
        <v>0</v>
      </c>
      <c r="AL7" s="102">
        <v>0</v>
      </c>
      <c r="AM7" s="102">
        <v>0</v>
      </c>
      <c r="AN7" s="103">
        <v>38</v>
      </c>
      <c r="AO7" s="104">
        <v>1.8896071606166086E-2</v>
      </c>
      <c r="AP7" s="83" t="s">
        <v>430</v>
      </c>
      <c r="AR7" s="82" t="s">
        <v>431</v>
      </c>
      <c r="AS7" s="102">
        <v>1</v>
      </c>
      <c r="AT7" s="102">
        <v>27</v>
      </c>
      <c r="AU7" s="102">
        <v>22</v>
      </c>
      <c r="AV7" s="102">
        <v>4</v>
      </c>
      <c r="AW7" s="102">
        <v>2</v>
      </c>
      <c r="AX7" s="102">
        <v>1</v>
      </c>
      <c r="AY7" s="102">
        <v>0</v>
      </c>
      <c r="AZ7" s="102">
        <v>0</v>
      </c>
      <c r="BA7" s="102">
        <v>0</v>
      </c>
      <c r="BB7" s="103">
        <v>57</v>
      </c>
      <c r="BC7" s="195">
        <v>2.6352288488210817E-2</v>
      </c>
      <c r="BD7" s="83" t="s">
        <v>430</v>
      </c>
    </row>
    <row r="8" spans="2:56" ht="24" customHeight="1">
      <c r="B8" s="126" t="s">
        <v>432</v>
      </c>
      <c r="C8" s="33">
        <v>0</v>
      </c>
      <c r="D8" s="33">
        <v>73</v>
      </c>
      <c r="E8" s="33">
        <v>158</v>
      </c>
      <c r="F8" s="33">
        <v>46</v>
      </c>
      <c r="G8" s="33">
        <v>10</v>
      </c>
      <c r="H8" s="33">
        <v>0</v>
      </c>
      <c r="I8" s="33">
        <v>1</v>
      </c>
      <c r="J8" s="33">
        <v>0</v>
      </c>
      <c r="K8" s="33">
        <v>0</v>
      </c>
      <c r="L8" s="103">
        <v>288</v>
      </c>
      <c r="M8" s="104">
        <f t="shared" ref="M8:M15" si="0">L8/$L$16</f>
        <v>0.16326530612244897</v>
      </c>
      <c r="N8" s="83" t="s">
        <v>433</v>
      </c>
      <c r="P8" s="126" t="s">
        <v>432</v>
      </c>
      <c r="Q8" s="33">
        <v>2</v>
      </c>
      <c r="R8" s="33">
        <v>77</v>
      </c>
      <c r="S8" s="33">
        <v>142</v>
      </c>
      <c r="T8" s="33">
        <v>49</v>
      </c>
      <c r="U8" s="33">
        <v>11</v>
      </c>
      <c r="V8" s="33">
        <v>1</v>
      </c>
      <c r="W8" s="33">
        <v>1</v>
      </c>
      <c r="X8" s="33">
        <v>1</v>
      </c>
      <c r="Y8" s="33">
        <v>5</v>
      </c>
      <c r="Z8" s="103">
        <v>289</v>
      </c>
      <c r="AA8" s="104">
        <v>0.1507563901930099</v>
      </c>
      <c r="AB8" s="83" t="s">
        <v>433</v>
      </c>
      <c r="AD8" s="126" t="s">
        <v>432</v>
      </c>
      <c r="AE8" s="102">
        <v>1</v>
      </c>
      <c r="AF8" s="102">
        <v>83</v>
      </c>
      <c r="AG8" s="102">
        <v>166</v>
      </c>
      <c r="AH8" s="102">
        <v>50</v>
      </c>
      <c r="AI8" s="102">
        <v>7</v>
      </c>
      <c r="AJ8" s="102">
        <v>1</v>
      </c>
      <c r="AK8" s="102">
        <v>2</v>
      </c>
      <c r="AL8" s="102">
        <v>3</v>
      </c>
      <c r="AM8" s="102">
        <v>0</v>
      </c>
      <c r="AN8" s="103">
        <v>313</v>
      </c>
      <c r="AO8" s="104">
        <v>0.15564395822973645</v>
      </c>
      <c r="AP8" s="83" t="s">
        <v>433</v>
      </c>
      <c r="AR8" s="126" t="s">
        <v>432</v>
      </c>
      <c r="AS8" s="102">
        <v>0</v>
      </c>
      <c r="AT8" s="102">
        <v>104</v>
      </c>
      <c r="AU8" s="102">
        <v>202</v>
      </c>
      <c r="AV8" s="102">
        <v>63</v>
      </c>
      <c r="AW8" s="102">
        <v>10</v>
      </c>
      <c r="AX8" s="102">
        <v>0</v>
      </c>
      <c r="AY8" s="102">
        <v>1</v>
      </c>
      <c r="AZ8" s="102">
        <v>1</v>
      </c>
      <c r="BA8" s="102">
        <v>1</v>
      </c>
      <c r="BB8" s="103">
        <v>382</v>
      </c>
      <c r="BC8" s="195">
        <v>0.17660656495607951</v>
      </c>
      <c r="BD8" s="83" t="s">
        <v>433</v>
      </c>
    </row>
    <row r="9" spans="2:56" ht="24" customHeight="1">
      <c r="B9" s="126" t="s">
        <v>434</v>
      </c>
      <c r="C9" s="33">
        <v>0</v>
      </c>
      <c r="D9" s="33">
        <v>22</v>
      </c>
      <c r="E9" s="33">
        <v>162</v>
      </c>
      <c r="F9" s="33">
        <v>129</v>
      </c>
      <c r="G9" s="33">
        <v>41</v>
      </c>
      <c r="H9" s="33">
        <v>9</v>
      </c>
      <c r="I9" s="33">
        <v>2</v>
      </c>
      <c r="J9" s="33">
        <v>0</v>
      </c>
      <c r="K9" s="33">
        <v>1</v>
      </c>
      <c r="L9" s="103">
        <v>366</v>
      </c>
      <c r="M9" s="104">
        <f t="shared" si="0"/>
        <v>0.20748299319727892</v>
      </c>
      <c r="N9" s="83" t="s">
        <v>435</v>
      </c>
      <c r="P9" s="126" t="s">
        <v>434</v>
      </c>
      <c r="Q9" s="33">
        <v>0</v>
      </c>
      <c r="R9" s="33">
        <v>25</v>
      </c>
      <c r="S9" s="33">
        <v>197</v>
      </c>
      <c r="T9" s="33">
        <v>151</v>
      </c>
      <c r="U9" s="33">
        <v>35</v>
      </c>
      <c r="V9" s="33">
        <v>12</v>
      </c>
      <c r="W9" s="33">
        <v>3</v>
      </c>
      <c r="X9" s="33">
        <v>3</v>
      </c>
      <c r="Y9" s="33">
        <v>2</v>
      </c>
      <c r="Z9" s="103">
        <v>428</v>
      </c>
      <c r="AA9" s="104">
        <v>0.22326551904016692</v>
      </c>
      <c r="AB9" s="83" t="s">
        <v>435</v>
      </c>
      <c r="AD9" s="126" t="s">
        <v>434</v>
      </c>
      <c r="AE9" s="102">
        <v>0</v>
      </c>
      <c r="AF9" s="102">
        <v>20</v>
      </c>
      <c r="AG9" s="102">
        <v>190</v>
      </c>
      <c r="AH9" s="102">
        <v>149</v>
      </c>
      <c r="AI9" s="102">
        <v>47</v>
      </c>
      <c r="AJ9" s="102">
        <v>10</v>
      </c>
      <c r="AK9" s="102">
        <v>6</v>
      </c>
      <c r="AL9" s="102">
        <v>2</v>
      </c>
      <c r="AM9" s="102">
        <v>2</v>
      </c>
      <c r="AN9" s="103">
        <v>426</v>
      </c>
      <c r="AO9" s="104">
        <v>0.21183490800596719</v>
      </c>
      <c r="AP9" s="83" t="s">
        <v>435</v>
      </c>
      <c r="AR9" s="126" t="s">
        <v>434</v>
      </c>
      <c r="AS9" s="102">
        <v>0</v>
      </c>
      <c r="AT9" s="102">
        <v>11</v>
      </c>
      <c r="AU9" s="102">
        <v>193</v>
      </c>
      <c r="AV9" s="102">
        <v>164</v>
      </c>
      <c r="AW9" s="102">
        <v>54</v>
      </c>
      <c r="AX9" s="102">
        <v>15</v>
      </c>
      <c r="AY9" s="102">
        <v>11</v>
      </c>
      <c r="AZ9" s="102">
        <v>1</v>
      </c>
      <c r="BA9" s="102">
        <v>3</v>
      </c>
      <c r="BB9" s="103">
        <v>452</v>
      </c>
      <c r="BC9" s="195">
        <v>0.20896902450300509</v>
      </c>
      <c r="BD9" s="83" t="s">
        <v>435</v>
      </c>
    </row>
    <row r="10" spans="2:56" ht="24" customHeight="1">
      <c r="B10" s="126" t="s">
        <v>436</v>
      </c>
      <c r="C10" s="33">
        <v>0</v>
      </c>
      <c r="D10" s="33">
        <v>5</v>
      </c>
      <c r="E10" s="33">
        <v>31</v>
      </c>
      <c r="F10" s="33">
        <v>136</v>
      </c>
      <c r="G10" s="33">
        <v>92</v>
      </c>
      <c r="H10" s="33">
        <v>43</v>
      </c>
      <c r="I10" s="33">
        <v>5</v>
      </c>
      <c r="J10" s="33">
        <v>1</v>
      </c>
      <c r="K10" s="33">
        <v>2</v>
      </c>
      <c r="L10" s="103">
        <v>315</v>
      </c>
      <c r="M10" s="104">
        <f t="shared" si="0"/>
        <v>0.17857142857142858</v>
      </c>
      <c r="N10" s="83" t="s">
        <v>437</v>
      </c>
      <c r="P10" s="126" t="s">
        <v>436</v>
      </c>
      <c r="Q10" s="33">
        <v>0</v>
      </c>
      <c r="R10" s="33">
        <v>4</v>
      </c>
      <c r="S10" s="33">
        <v>36</v>
      </c>
      <c r="T10" s="33">
        <v>148</v>
      </c>
      <c r="U10" s="33">
        <v>93</v>
      </c>
      <c r="V10" s="33">
        <v>35</v>
      </c>
      <c r="W10" s="33">
        <v>11</v>
      </c>
      <c r="X10" s="33">
        <v>8</v>
      </c>
      <c r="Y10" s="33">
        <v>7</v>
      </c>
      <c r="Z10" s="103">
        <v>342</v>
      </c>
      <c r="AA10" s="104">
        <v>0.17840375586854459</v>
      </c>
      <c r="AB10" s="83" t="s">
        <v>437</v>
      </c>
      <c r="AD10" s="126" t="s">
        <v>436</v>
      </c>
      <c r="AE10" s="102">
        <v>0</v>
      </c>
      <c r="AF10" s="102">
        <v>3</v>
      </c>
      <c r="AG10" s="102">
        <v>32</v>
      </c>
      <c r="AH10" s="102">
        <v>156</v>
      </c>
      <c r="AI10" s="102">
        <v>96</v>
      </c>
      <c r="AJ10" s="102">
        <v>30</v>
      </c>
      <c r="AK10" s="102">
        <v>13</v>
      </c>
      <c r="AL10" s="102">
        <v>3</v>
      </c>
      <c r="AM10" s="102">
        <v>2</v>
      </c>
      <c r="AN10" s="103">
        <v>335</v>
      </c>
      <c r="AO10" s="104">
        <v>0.16658378915962208</v>
      </c>
      <c r="AP10" s="83" t="s">
        <v>437</v>
      </c>
      <c r="AR10" s="126" t="s">
        <v>436</v>
      </c>
      <c r="AS10" s="102">
        <v>0</v>
      </c>
      <c r="AT10" s="102">
        <v>1</v>
      </c>
      <c r="AU10" s="102">
        <v>29</v>
      </c>
      <c r="AV10" s="102">
        <v>154</v>
      </c>
      <c r="AW10" s="102">
        <v>117</v>
      </c>
      <c r="AX10" s="102">
        <v>49</v>
      </c>
      <c r="AY10" s="102">
        <v>13</v>
      </c>
      <c r="AZ10" s="102">
        <v>11</v>
      </c>
      <c r="BA10" s="102">
        <v>1</v>
      </c>
      <c r="BB10" s="103">
        <v>375</v>
      </c>
      <c r="BC10" s="195">
        <v>0.17337031900138697</v>
      </c>
      <c r="BD10" s="83" t="s">
        <v>437</v>
      </c>
    </row>
    <row r="11" spans="2:56" ht="24" customHeight="1">
      <c r="B11" s="126" t="s">
        <v>438</v>
      </c>
      <c r="C11" s="33">
        <v>0</v>
      </c>
      <c r="D11" s="33">
        <v>0</v>
      </c>
      <c r="E11" s="33">
        <v>13</v>
      </c>
      <c r="F11" s="33">
        <v>24</v>
      </c>
      <c r="G11" s="33">
        <v>75</v>
      </c>
      <c r="H11" s="33">
        <v>66</v>
      </c>
      <c r="I11" s="33">
        <v>28</v>
      </c>
      <c r="J11" s="33">
        <v>6</v>
      </c>
      <c r="K11" s="33">
        <v>9</v>
      </c>
      <c r="L11" s="103">
        <v>221</v>
      </c>
      <c r="M11" s="104">
        <f t="shared" si="0"/>
        <v>0.12528344671201813</v>
      </c>
      <c r="N11" s="83" t="s">
        <v>439</v>
      </c>
      <c r="P11" s="126" t="s">
        <v>438</v>
      </c>
      <c r="Q11" s="33">
        <v>0</v>
      </c>
      <c r="R11" s="33">
        <v>1</v>
      </c>
      <c r="S11" s="33">
        <v>5</v>
      </c>
      <c r="T11" s="33">
        <v>41</v>
      </c>
      <c r="U11" s="33">
        <v>93</v>
      </c>
      <c r="V11" s="33">
        <v>100</v>
      </c>
      <c r="W11" s="33">
        <v>21</v>
      </c>
      <c r="X11" s="33">
        <v>6</v>
      </c>
      <c r="Y11" s="33">
        <v>13</v>
      </c>
      <c r="Z11" s="103">
        <v>280</v>
      </c>
      <c r="AA11" s="104">
        <v>0.14606155451225875</v>
      </c>
      <c r="AB11" s="83" t="s">
        <v>439</v>
      </c>
      <c r="AD11" s="126" t="s">
        <v>438</v>
      </c>
      <c r="AE11" s="102">
        <v>0</v>
      </c>
      <c r="AF11" s="102">
        <v>1</v>
      </c>
      <c r="AG11" s="102">
        <v>4</v>
      </c>
      <c r="AH11" s="102">
        <v>50</v>
      </c>
      <c r="AI11" s="102">
        <v>116</v>
      </c>
      <c r="AJ11" s="102">
        <v>94</v>
      </c>
      <c r="AK11" s="102">
        <v>43</v>
      </c>
      <c r="AL11" s="102">
        <v>14</v>
      </c>
      <c r="AM11" s="102">
        <v>7</v>
      </c>
      <c r="AN11" s="103">
        <v>329</v>
      </c>
      <c r="AO11" s="104">
        <v>0.1636001989060169</v>
      </c>
      <c r="AP11" s="83" t="s">
        <v>439</v>
      </c>
      <c r="AR11" s="126" t="s">
        <v>438</v>
      </c>
      <c r="AS11" s="102">
        <v>0</v>
      </c>
      <c r="AT11" s="102">
        <v>4</v>
      </c>
      <c r="AU11" s="102">
        <v>11</v>
      </c>
      <c r="AV11" s="102">
        <v>42</v>
      </c>
      <c r="AW11" s="102">
        <v>116</v>
      </c>
      <c r="AX11" s="102">
        <v>98</v>
      </c>
      <c r="AY11" s="102">
        <v>28</v>
      </c>
      <c r="AZ11" s="102">
        <v>15</v>
      </c>
      <c r="BA11" s="102">
        <v>17</v>
      </c>
      <c r="BB11" s="103">
        <v>331</v>
      </c>
      <c r="BC11" s="195">
        <v>0.1530282015718909</v>
      </c>
      <c r="BD11" s="83" t="s">
        <v>439</v>
      </c>
    </row>
    <row r="12" spans="2:56" ht="24" customHeight="1">
      <c r="B12" s="126" t="s">
        <v>440</v>
      </c>
      <c r="C12" s="33">
        <v>0</v>
      </c>
      <c r="D12" s="33">
        <v>2</v>
      </c>
      <c r="E12" s="33">
        <v>4</v>
      </c>
      <c r="F12" s="33">
        <v>10</v>
      </c>
      <c r="G12" s="33">
        <v>25</v>
      </c>
      <c r="H12" s="33">
        <v>79</v>
      </c>
      <c r="I12" s="33">
        <v>67</v>
      </c>
      <c r="J12" s="33">
        <v>19</v>
      </c>
      <c r="K12" s="33">
        <v>22</v>
      </c>
      <c r="L12" s="103">
        <v>228</v>
      </c>
      <c r="M12" s="104">
        <f t="shared" si="0"/>
        <v>0.12925170068027211</v>
      </c>
      <c r="N12" s="83" t="s">
        <v>441</v>
      </c>
      <c r="P12" s="126" t="s">
        <v>440</v>
      </c>
      <c r="Q12" s="33">
        <v>0</v>
      </c>
      <c r="R12" s="33">
        <v>1</v>
      </c>
      <c r="S12" s="33">
        <v>7</v>
      </c>
      <c r="T12" s="33">
        <v>11</v>
      </c>
      <c r="U12" s="33">
        <v>40</v>
      </c>
      <c r="V12" s="33">
        <v>79</v>
      </c>
      <c r="W12" s="33">
        <v>56</v>
      </c>
      <c r="X12" s="33">
        <v>13</v>
      </c>
      <c r="Y12" s="33">
        <v>9</v>
      </c>
      <c r="Z12" s="103">
        <v>216</v>
      </c>
      <c r="AA12" s="104">
        <v>0.11267605633802817</v>
      </c>
      <c r="AB12" s="83" t="s">
        <v>441</v>
      </c>
      <c r="AD12" s="126" t="s">
        <v>440</v>
      </c>
      <c r="AE12" s="102">
        <v>0</v>
      </c>
      <c r="AF12" s="102">
        <v>1</v>
      </c>
      <c r="AG12" s="102">
        <v>4</v>
      </c>
      <c r="AH12" s="102">
        <v>14</v>
      </c>
      <c r="AI12" s="102">
        <v>36</v>
      </c>
      <c r="AJ12" s="102">
        <v>85</v>
      </c>
      <c r="AK12" s="102">
        <v>64</v>
      </c>
      <c r="AL12" s="102">
        <v>21</v>
      </c>
      <c r="AM12" s="102">
        <v>16</v>
      </c>
      <c r="AN12" s="103">
        <v>241</v>
      </c>
      <c r="AO12" s="104">
        <v>0.11984087518647439</v>
      </c>
      <c r="AP12" s="83" t="s">
        <v>441</v>
      </c>
      <c r="AR12" s="126" t="s">
        <v>440</v>
      </c>
      <c r="AS12" s="102">
        <v>0</v>
      </c>
      <c r="AT12" s="102">
        <v>2</v>
      </c>
      <c r="AU12" s="102">
        <v>3</v>
      </c>
      <c r="AV12" s="102">
        <v>14</v>
      </c>
      <c r="AW12" s="102">
        <v>51</v>
      </c>
      <c r="AX12" s="102">
        <v>83</v>
      </c>
      <c r="AY12" s="102">
        <v>56</v>
      </c>
      <c r="AZ12" s="102">
        <v>34</v>
      </c>
      <c r="BA12" s="102">
        <v>16</v>
      </c>
      <c r="BB12" s="103">
        <v>259</v>
      </c>
      <c r="BC12" s="195">
        <v>0.11974110032362459</v>
      </c>
      <c r="BD12" s="83" t="s">
        <v>441</v>
      </c>
    </row>
    <row r="13" spans="2:56" ht="24" customHeight="1">
      <c r="B13" s="126" t="s">
        <v>442</v>
      </c>
      <c r="C13" s="33">
        <v>0</v>
      </c>
      <c r="D13" s="33">
        <v>0</v>
      </c>
      <c r="E13" s="33">
        <v>2</v>
      </c>
      <c r="F13" s="33">
        <v>4</v>
      </c>
      <c r="G13" s="33">
        <v>10</v>
      </c>
      <c r="H13" s="33">
        <v>22</v>
      </c>
      <c r="I13" s="33">
        <v>57</v>
      </c>
      <c r="J13" s="33">
        <v>27</v>
      </c>
      <c r="K13" s="33">
        <v>27</v>
      </c>
      <c r="L13" s="103">
        <v>149</v>
      </c>
      <c r="M13" s="104">
        <f t="shared" si="0"/>
        <v>8.4467120181405897E-2</v>
      </c>
      <c r="N13" s="83" t="s">
        <v>443</v>
      </c>
      <c r="P13" s="126" t="s">
        <v>442</v>
      </c>
      <c r="Q13" s="33">
        <v>0</v>
      </c>
      <c r="R13" s="33">
        <v>0</v>
      </c>
      <c r="S13" s="33">
        <v>1</v>
      </c>
      <c r="T13" s="33">
        <v>12</v>
      </c>
      <c r="U13" s="33">
        <v>8</v>
      </c>
      <c r="V13" s="33">
        <v>22</v>
      </c>
      <c r="W13" s="33">
        <v>45</v>
      </c>
      <c r="X13" s="33">
        <v>39</v>
      </c>
      <c r="Y13" s="33">
        <v>25</v>
      </c>
      <c r="Z13" s="103">
        <v>152</v>
      </c>
      <c r="AA13" s="104">
        <v>7.9290558163797598E-2</v>
      </c>
      <c r="AB13" s="83" t="s">
        <v>443</v>
      </c>
      <c r="AD13" s="126" t="s">
        <v>442</v>
      </c>
      <c r="AE13" s="102">
        <v>0</v>
      </c>
      <c r="AF13" s="102">
        <v>0</v>
      </c>
      <c r="AG13" s="102">
        <v>1</v>
      </c>
      <c r="AH13" s="102">
        <v>5</v>
      </c>
      <c r="AI13" s="102">
        <v>18</v>
      </c>
      <c r="AJ13" s="102">
        <v>24</v>
      </c>
      <c r="AK13" s="102">
        <v>63</v>
      </c>
      <c r="AL13" s="102">
        <v>38</v>
      </c>
      <c r="AM13" s="102">
        <v>18</v>
      </c>
      <c r="AN13" s="103">
        <v>167</v>
      </c>
      <c r="AO13" s="104">
        <v>8.3043262058677278E-2</v>
      </c>
      <c r="AP13" s="83" t="s">
        <v>443</v>
      </c>
      <c r="AR13" s="126" t="s">
        <v>442</v>
      </c>
      <c r="AS13" s="102">
        <v>0</v>
      </c>
      <c r="AT13" s="102">
        <v>0</v>
      </c>
      <c r="AU13" s="102">
        <v>2</v>
      </c>
      <c r="AV13" s="102">
        <v>1</v>
      </c>
      <c r="AW13" s="102">
        <v>10</v>
      </c>
      <c r="AX13" s="102">
        <v>28</v>
      </c>
      <c r="AY13" s="102">
        <v>47</v>
      </c>
      <c r="AZ13" s="102">
        <v>39</v>
      </c>
      <c r="BA13" s="102">
        <v>30</v>
      </c>
      <c r="BB13" s="103">
        <v>157</v>
      </c>
      <c r="BC13" s="195">
        <v>7.2584373555247342E-2</v>
      </c>
      <c r="BD13" s="83" t="s">
        <v>443</v>
      </c>
    </row>
    <row r="14" spans="2:56" ht="24" customHeight="1">
      <c r="B14" s="126" t="s">
        <v>444</v>
      </c>
      <c r="C14" s="33">
        <v>0</v>
      </c>
      <c r="D14" s="33">
        <v>0</v>
      </c>
      <c r="E14" s="33">
        <v>0</v>
      </c>
      <c r="F14" s="33">
        <v>3</v>
      </c>
      <c r="G14" s="33">
        <v>3</v>
      </c>
      <c r="H14" s="33">
        <v>7</v>
      </c>
      <c r="I14" s="33">
        <v>12</v>
      </c>
      <c r="J14" s="33">
        <v>18</v>
      </c>
      <c r="K14" s="33">
        <v>30</v>
      </c>
      <c r="L14" s="103">
        <v>73</v>
      </c>
      <c r="M14" s="104">
        <f t="shared" si="0"/>
        <v>4.1383219954648526E-2</v>
      </c>
      <c r="N14" s="83" t="s">
        <v>445</v>
      </c>
      <c r="P14" s="126" t="s">
        <v>444</v>
      </c>
      <c r="Q14" s="33">
        <v>0</v>
      </c>
      <c r="R14" s="33">
        <v>0</v>
      </c>
      <c r="S14" s="33">
        <v>0</v>
      </c>
      <c r="T14" s="33">
        <v>1</v>
      </c>
      <c r="U14" s="33">
        <v>6</v>
      </c>
      <c r="V14" s="33">
        <v>1</v>
      </c>
      <c r="W14" s="33">
        <v>14</v>
      </c>
      <c r="X14" s="33">
        <v>15</v>
      </c>
      <c r="Y14" s="33">
        <v>45</v>
      </c>
      <c r="Z14" s="103">
        <v>82</v>
      </c>
      <c r="AA14" s="104">
        <v>4.2775169535732918E-2</v>
      </c>
      <c r="AB14" s="83" t="s">
        <v>445</v>
      </c>
      <c r="AD14" s="126" t="s">
        <v>444</v>
      </c>
      <c r="AE14" s="102">
        <v>0</v>
      </c>
      <c r="AF14" s="102">
        <v>0</v>
      </c>
      <c r="AG14" s="102">
        <v>1</v>
      </c>
      <c r="AH14" s="102">
        <v>0</v>
      </c>
      <c r="AI14" s="102">
        <v>4</v>
      </c>
      <c r="AJ14" s="102">
        <v>3</v>
      </c>
      <c r="AK14" s="102">
        <v>15</v>
      </c>
      <c r="AL14" s="102">
        <v>30</v>
      </c>
      <c r="AM14" s="102">
        <v>39</v>
      </c>
      <c r="AN14" s="103">
        <v>92</v>
      </c>
      <c r="AO14" s="104">
        <v>4.5748383888612631E-2</v>
      </c>
      <c r="AP14" s="83" t="s">
        <v>445</v>
      </c>
      <c r="AR14" s="126" t="s">
        <v>444</v>
      </c>
      <c r="AS14" s="102">
        <v>0</v>
      </c>
      <c r="AT14" s="102">
        <v>1</v>
      </c>
      <c r="AU14" s="102">
        <v>2</v>
      </c>
      <c r="AV14" s="102">
        <v>3</v>
      </c>
      <c r="AW14" s="102">
        <v>4</v>
      </c>
      <c r="AX14" s="102">
        <v>4</v>
      </c>
      <c r="AY14" s="102">
        <v>9</v>
      </c>
      <c r="AZ14" s="102">
        <v>22</v>
      </c>
      <c r="BA14" s="102">
        <v>38</v>
      </c>
      <c r="BB14" s="103">
        <v>83</v>
      </c>
      <c r="BC14" s="195">
        <v>3.8372630605640314E-2</v>
      </c>
      <c r="BD14" s="83" t="s">
        <v>445</v>
      </c>
    </row>
    <row r="15" spans="2:56" ht="24" customHeight="1">
      <c r="B15" s="126" t="s">
        <v>446</v>
      </c>
      <c r="C15" s="33">
        <v>0</v>
      </c>
      <c r="D15" s="33">
        <v>0</v>
      </c>
      <c r="E15" s="33">
        <v>0</v>
      </c>
      <c r="F15" s="33">
        <v>0</v>
      </c>
      <c r="G15" s="33">
        <v>0</v>
      </c>
      <c r="H15" s="33">
        <v>2</v>
      </c>
      <c r="I15" s="33">
        <v>6</v>
      </c>
      <c r="J15" s="33">
        <v>13</v>
      </c>
      <c r="K15" s="33">
        <v>72</v>
      </c>
      <c r="L15" s="103">
        <v>93</v>
      </c>
      <c r="M15" s="104">
        <f t="shared" si="0"/>
        <v>5.2721088435374153E-2</v>
      </c>
      <c r="N15" s="83" t="s">
        <v>447</v>
      </c>
      <c r="P15" s="126" t="s">
        <v>446</v>
      </c>
      <c r="Q15" s="33">
        <v>0</v>
      </c>
      <c r="R15" s="33">
        <v>0</v>
      </c>
      <c r="S15" s="33">
        <v>1</v>
      </c>
      <c r="T15" s="33">
        <v>0</v>
      </c>
      <c r="U15" s="33">
        <v>2</v>
      </c>
      <c r="V15" s="33">
        <v>5</v>
      </c>
      <c r="W15" s="33">
        <v>2</v>
      </c>
      <c r="X15" s="33">
        <v>5</v>
      </c>
      <c r="Y15" s="33">
        <v>73</v>
      </c>
      <c r="Z15" s="103">
        <v>88</v>
      </c>
      <c r="AA15" s="104">
        <v>4.5905059989567031E-2</v>
      </c>
      <c r="AB15" s="83" t="s">
        <v>447</v>
      </c>
      <c r="AD15" s="126" t="s">
        <v>446</v>
      </c>
      <c r="AE15" s="102">
        <v>0</v>
      </c>
      <c r="AF15" s="102">
        <v>0</v>
      </c>
      <c r="AG15" s="102">
        <v>0</v>
      </c>
      <c r="AH15" s="102">
        <v>0</v>
      </c>
      <c r="AI15" s="102">
        <v>0</v>
      </c>
      <c r="AJ15" s="102">
        <v>0</v>
      </c>
      <c r="AK15" s="102">
        <v>3</v>
      </c>
      <c r="AL15" s="102">
        <v>9</v>
      </c>
      <c r="AM15" s="102">
        <v>58</v>
      </c>
      <c r="AN15" s="103">
        <v>70</v>
      </c>
      <c r="AO15" s="104">
        <v>3.4808552958727E-2</v>
      </c>
      <c r="AP15" s="83" t="s">
        <v>447</v>
      </c>
      <c r="AR15" s="126" t="s">
        <v>446</v>
      </c>
      <c r="AS15" s="102">
        <v>0</v>
      </c>
      <c r="AT15" s="102">
        <v>0</v>
      </c>
      <c r="AU15" s="102">
        <v>0</v>
      </c>
      <c r="AV15" s="102">
        <v>0</v>
      </c>
      <c r="AW15" s="102">
        <v>0</v>
      </c>
      <c r="AX15" s="102">
        <v>0</v>
      </c>
      <c r="AY15" s="102">
        <v>7</v>
      </c>
      <c r="AZ15" s="102">
        <v>5</v>
      </c>
      <c r="BA15" s="102">
        <v>55</v>
      </c>
      <c r="BB15" s="103">
        <v>67</v>
      </c>
      <c r="BC15" s="195">
        <v>3.0975496994914472E-2</v>
      </c>
      <c r="BD15" s="83" t="s">
        <v>447</v>
      </c>
    </row>
    <row r="16" spans="2:56" ht="24" customHeight="1">
      <c r="B16" s="262" t="s">
        <v>320</v>
      </c>
      <c r="C16" s="260">
        <v>1</v>
      </c>
      <c r="D16" s="260">
        <v>115</v>
      </c>
      <c r="E16" s="260">
        <v>381</v>
      </c>
      <c r="F16" s="260">
        <v>355</v>
      </c>
      <c r="G16" s="260">
        <v>258</v>
      </c>
      <c r="H16" s="260">
        <v>228</v>
      </c>
      <c r="I16" s="260">
        <v>179</v>
      </c>
      <c r="J16" s="260">
        <v>84</v>
      </c>
      <c r="K16" s="260">
        <v>163</v>
      </c>
      <c r="L16" s="260">
        <v>1764</v>
      </c>
      <c r="M16" s="286">
        <f>L16/L16</f>
        <v>1</v>
      </c>
      <c r="N16" s="256" t="s">
        <v>416</v>
      </c>
      <c r="P16" s="262" t="s">
        <v>320</v>
      </c>
      <c r="Q16" s="260">
        <v>5</v>
      </c>
      <c r="R16" s="260">
        <v>126</v>
      </c>
      <c r="S16" s="260">
        <v>404</v>
      </c>
      <c r="T16" s="260">
        <v>415</v>
      </c>
      <c r="U16" s="260">
        <v>289</v>
      </c>
      <c r="V16" s="260">
        <v>255</v>
      </c>
      <c r="W16" s="260">
        <v>153</v>
      </c>
      <c r="X16" s="260">
        <v>91</v>
      </c>
      <c r="Y16" s="260">
        <v>179</v>
      </c>
      <c r="Z16" s="260">
        <v>1917</v>
      </c>
      <c r="AA16" s="286">
        <v>1</v>
      </c>
      <c r="AB16" s="256" t="s">
        <v>416</v>
      </c>
      <c r="AD16" s="262" t="s">
        <v>320</v>
      </c>
      <c r="AE16" s="260">
        <v>5</v>
      </c>
      <c r="AF16" s="260">
        <v>123</v>
      </c>
      <c r="AG16" s="260">
        <v>411</v>
      </c>
      <c r="AH16" s="260">
        <v>430</v>
      </c>
      <c r="AI16" s="260">
        <v>324</v>
      </c>
      <c r="AJ16" s="260">
        <v>247</v>
      </c>
      <c r="AK16" s="260">
        <v>209</v>
      </c>
      <c r="AL16" s="260">
        <v>120</v>
      </c>
      <c r="AM16" s="260">
        <v>142</v>
      </c>
      <c r="AN16" s="260">
        <v>2011</v>
      </c>
      <c r="AO16" s="307">
        <v>1</v>
      </c>
      <c r="AP16" s="256" t="s">
        <v>416</v>
      </c>
      <c r="AR16" s="262" t="s">
        <v>320</v>
      </c>
      <c r="AS16" s="260">
        <v>1</v>
      </c>
      <c r="AT16" s="260">
        <v>150</v>
      </c>
      <c r="AU16" s="260">
        <v>464</v>
      </c>
      <c r="AV16" s="260">
        <v>445</v>
      </c>
      <c r="AW16" s="260">
        <v>364</v>
      </c>
      <c r="AX16" s="260">
        <v>278</v>
      </c>
      <c r="AY16" s="260">
        <v>172</v>
      </c>
      <c r="AZ16" s="260">
        <v>128</v>
      </c>
      <c r="BA16" s="260">
        <v>161</v>
      </c>
      <c r="BB16" s="260">
        <v>2163</v>
      </c>
      <c r="BC16" s="198">
        <v>1</v>
      </c>
      <c r="BD16" s="256" t="s">
        <v>416</v>
      </c>
    </row>
    <row r="17" spans="2:56" ht="24" customHeight="1" thickBot="1">
      <c r="B17" s="177" t="s">
        <v>389</v>
      </c>
      <c r="C17" s="200">
        <f>C16/$L$16</f>
        <v>5.6689342403628119E-4</v>
      </c>
      <c r="D17" s="200">
        <f t="shared" ref="D17:L17" si="1">D16/$L$16</f>
        <v>6.5192743764172334E-2</v>
      </c>
      <c r="E17" s="200">
        <f t="shared" si="1"/>
        <v>0.21598639455782312</v>
      </c>
      <c r="F17" s="200">
        <f t="shared" si="1"/>
        <v>0.20124716553287983</v>
      </c>
      <c r="G17" s="200">
        <f t="shared" si="1"/>
        <v>0.14625850340136054</v>
      </c>
      <c r="H17" s="200">
        <f t="shared" si="1"/>
        <v>0.12925170068027211</v>
      </c>
      <c r="I17" s="200">
        <f t="shared" si="1"/>
        <v>0.10147392290249434</v>
      </c>
      <c r="J17" s="200">
        <f t="shared" si="1"/>
        <v>4.7619047619047616E-2</v>
      </c>
      <c r="K17" s="200">
        <f t="shared" si="1"/>
        <v>9.2403628117913833E-2</v>
      </c>
      <c r="L17" s="200">
        <f t="shared" si="1"/>
        <v>1</v>
      </c>
      <c r="M17" s="287"/>
      <c r="N17" s="178" t="s">
        <v>472</v>
      </c>
      <c r="P17" s="177" t="s">
        <v>389</v>
      </c>
      <c r="Q17" s="200">
        <v>2.6082420448617634E-3</v>
      </c>
      <c r="R17" s="200">
        <v>6.5727699530516437E-2</v>
      </c>
      <c r="S17" s="200">
        <v>0.21074595722483047</v>
      </c>
      <c r="T17" s="200">
        <v>0.21648408972352634</v>
      </c>
      <c r="U17" s="200">
        <v>0.1507563901930099</v>
      </c>
      <c r="V17" s="200">
        <v>0.13302034428794993</v>
      </c>
      <c r="W17" s="200">
        <v>7.9812206572769953E-2</v>
      </c>
      <c r="X17" s="200">
        <v>4.747000521648409E-2</v>
      </c>
      <c r="Y17" s="200">
        <v>9.3375065206051128E-2</v>
      </c>
      <c r="Z17" s="200">
        <v>1</v>
      </c>
      <c r="AA17" s="287"/>
      <c r="AB17" s="178" t="s">
        <v>472</v>
      </c>
      <c r="AD17" s="177" t="s">
        <v>389</v>
      </c>
      <c r="AE17" s="200">
        <v>2.4863252113376429E-3</v>
      </c>
      <c r="AF17" s="200">
        <v>6.1163600198906015E-2</v>
      </c>
      <c r="AG17" s="200">
        <v>0.20437593237195426</v>
      </c>
      <c r="AH17" s="200">
        <v>0.21382396817503729</v>
      </c>
      <c r="AI17" s="200">
        <v>0.16111387369467928</v>
      </c>
      <c r="AJ17" s="200">
        <v>0.12282446544007956</v>
      </c>
      <c r="AK17" s="200">
        <v>0.10392839383391347</v>
      </c>
      <c r="AL17" s="200">
        <v>5.9671805072103429E-2</v>
      </c>
      <c r="AM17" s="200">
        <v>7.0611636001989067E-2</v>
      </c>
      <c r="AN17" s="200">
        <v>1</v>
      </c>
      <c r="AO17" s="287"/>
      <c r="AP17" s="178" t="s">
        <v>472</v>
      </c>
      <c r="AR17" s="177" t="s">
        <v>389</v>
      </c>
      <c r="AS17" s="200">
        <v>4.6232085067036521E-4</v>
      </c>
      <c r="AT17" s="200">
        <v>6.9348127600554782E-2</v>
      </c>
      <c r="AU17" s="200">
        <v>0.21451687471104947</v>
      </c>
      <c r="AV17" s="200">
        <v>0.20573277854831254</v>
      </c>
      <c r="AW17" s="200">
        <v>0.16828478964401294</v>
      </c>
      <c r="AX17" s="200">
        <v>0.12852519648636154</v>
      </c>
      <c r="AY17" s="200">
        <v>7.9519186315302817E-2</v>
      </c>
      <c r="AZ17" s="200">
        <v>5.9177068885806747E-2</v>
      </c>
      <c r="BA17" s="200">
        <v>7.4433656957928807E-2</v>
      </c>
      <c r="BB17" s="200">
        <v>1</v>
      </c>
      <c r="BC17" s="201"/>
      <c r="BD17" s="178" t="s">
        <v>472</v>
      </c>
    </row>
    <row r="18" spans="2:56" ht="72" customHeight="1">
      <c r="B18" s="497" t="s">
        <v>351</v>
      </c>
      <c r="C18" s="497"/>
      <c r="D18" s="497"/>
      <c r="E18" s="497"/>
      <c r="F18" s="497"/>
      <c r="G18" s="497"/>
      <c r="H18" s="488" t="s">
        <v>707</v>
      </c>
      <c r="I18" s="488"/>
      <c r="J18" s="488"/>
      <c r="K18" s="488"/>
      <c r="L18" s="488"/>
      <c r="M18" s="488"/>
      <c r="N18" s="488"/>
      <c r="P18" s="497" t="s">
        <v>351</v>
      </c>
      <c r="Q18" s="497"/>
      <c r="R18" s="497"/>
      <c r="S18" s="497"/>
      <c r="T18" s="497"/>
      <c r="U18" s="497"/>
      <c r="V18" s="488" t="s">
        <v>707</v>
      </c>
      <c r="W18" s="488"/>
      <c r="X18" s="488"/>
      <c r="Y18" s="488"/>
      <c r="Z18" s="488"/>
      <c r="AA18" s="488"/>
      <c r="AB18" s="488"/>
      <c r="AD18" s="497" t="s">
        <v>351</v>
      </c>
      <c r="AE18" s="497"/>
      <c r="AF18" s="497"/>
      <c r="AG18" s="497"/>
      <c r="AH18" s="497"/>
      <c r="AI18" s="497"/>
      <c r="AJ18" s="488" t="s">
        <v>707</v>
      </c>
      <c r="AK18" s="488"/>
      <c r="AL18" s="488"/>
      <c r="AM18" s="488"/>
      <c r="AN18" s="488"/>
      <c r="AO18" s="488"/>
      <c r="AP18" s="488"/>
      <c r="AR18" s="497" t="s">
        <v>718</v>
      </c>
      <c r="AS18" s="497"/>
      <c r="AT18" s="497"/>
      <c r="AU18" s="497"/>
      <c r="AV18" s="497"/>
      <c r="AW18" s="497"/>
      <c r="AX18" s="488" t="s">
        <v>719</v>
      </c>
      <c r="AY18" s="488"/>
      <c r="AZ18" s="488"/>
      <c r="BA18" s="488"/>
      <c r="BB18" s="488"/>
      <c r="BC18" s="488"/>
      <c r="BD18" s="488"/>
    </row>
    <row r="21" spans="2:56" ht="24" customHeight="1">
      <c r="B21" s="497"/>
      <c r="C21" s="497"/>
      <c r="D21" s="497"/>
      <c r="E21" s="497"/>
      <c r="F21" s="497"/>
      <c r="G21" s="497"/>
      <c r="H21" s="109"/>
      <c r="I21" s="488"/>
      <c r="J21" s="488"/>
      <c r="K21" s="488"/>
      <c r="L21" s="488"/>
      <c r="M21" s="488"/>
      <c r="N21" s="488"/>
    </row>
  </sheetData>
  <mergeCells count="62">
    <mergeCell ref="B21:G21"/>
    <mergeCell ref="I21:N21"/>
    <mergeCell ref="B2:N2"/>
    <mergeCell ref="B3:N3"/>
    <mergeCell ref="B4:B6"/>
    <mergeCell ref="C4:M4"/>
    <mergeCell ref="N4:N6"/>
    <mergeCell ref="D5:D6"/>
    <mergeCell ref="E5:E6"/>
    <mergeCell ref="F5:F6"/>
    <mergeCell ref="G5:G6"/>
    <mergeCell ref="H5:H6"/>
    <mergeCell ref="I5:I6"/>
    <mergeCell ref="J5:J6"/>
    <mergeCell ref="K5:K6"/>
    <mergeCell ref="B18:G18"/>
    <mergeCell ref="H18:N18"/>
    <mergeCell ref="P2:AB2"/>
    <mergeCell ref="P3:AB3"/>
    <mergeCell ref="P4:P6"/>
    <mergeCell ref="Q4:AA4"/>
    <mergeCell ref="AB4:AB6"/>
    <mergeCell ref="R5:R6"/>
    <mergeCell ref="S5:S6"/>
    <mergeCell ref="T5:T6"/>
    <mergeCell ref="U5:U6"/>
    <mergeCell ref="V5:V6"/>
    <mergeCell ref="W5:W6"/>
    <mergeCell ref="X5:X6"/>
    <mergeCell ref="Y5:Y6"/>
    <mergeCell ref="P18:U18"/>
    <mergeCell ref="V18:AB18"/>
    <mergeCell ref="AD2:AP2"/>
    <mergeCell ref="AD3:AP3"/>
    <mergeCell ref="AD4:AD6"/>
    <mergeCell ref="AE4:AO4"/>
    <mergeCell ref="AP4:AP6"/>
    <mergeCell ref="AL5:AL6"/>
    <mergeCell ref="AM5:AM6"/>
    <mergeCell ref="AD18:AI18"/>
    <mergeCell ref="AJ18:AP18"/>
    <mergeCell ref="AR2:BD2"/>
    <mergeCell ref="AR3:BD3"/>
    <mergeCell ref="AR4:AR6"/>
    <mergeCell ref="AS4:BC4"/>
    <mergeCell ref="BD4:BD6"/>
    <mergeCell ref="AT5:AT6"/>
    <mergeCell ref="AF5:AF6"/>
    <mergeCell ref="AG5:AG6"/>
    <mergeCell ref="AH5:AH6"/>
    <mergeCell ref="AI5:AI6"/>
    <mergeCell ref="AJ5:AJ6"/>
    <mergeCell ref="AK5:AK6"/>
    <mergeCell ref="BA5:BA6"/>
    <mergeCell ref="AR18:AW18"/>
    <mergeCell ref="AX18:BD18"/>
    <mergeCell ref="AU5:AU6"/>
    <mergeCell ref="AV5:AV6"/>
    <mergeCell ref="AW5:AW6"/>
    <mergeCell ref="AX5:AX6"/>
    <mergeCell ref="AY5:AY6"/>
    <mergeCell ref="AZ5:AZ6"/>
  </mergeCells>
  <pageMargins left="0.7" right="0.7" top="0.75" bottom="0.7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1305-56F6-4ED6-9421-6BB7BFB3DC52}">
  <dimension ref="B1:H31"/>
  <sheetViews>
    <sheetView showGridLines="0" rightToLeft="1" workbookViewId="0">
      <selection activeCell="G11" sqref="G11"/>
    </sheetView>
  </sheetViews>
  <sheetFormatPr defaultColWidth="9.1796875" defaultRowHeight="25" customHeight="1"/>
  <cols>
    <col min="1" max="1" width="15.7265625" style="1" customWidth="1"/>
    <col min="2" max="2" width="15.6328125" style="1" customWidth="1"/>
    <col min="3" max="5" width="15.7265625" style="1" customWidth="1"/>
    <col min="6" max="16384" width="9.1796875" style="1"/>
  </cols>
  <sheetData>
    <row r="1" spans="2:5" ht="50.15" customHeight="1">
      <c r="D1" s="500"/>
      <c r="E1" s="500"/>
    </row>
    <row r="2" spans="2:5" ht="25" customHeight="1">
      <c r="B2" s="498" t="s">
        <v>315</v>
      </c>
      <c r="C2" s="498"/>
      <c r="D2" s="498"/>
      <c r="E2" s="498"/>
    </row>
    <row r="3" spans="2:5" ht="25" customHeight="1">
      <c r="B3" s="499" t="s">
        <v>316</v>
      </c>
      <c r="C3" s="499"/>
      <c r="D3" s="499"/>
      <c r="E3" s="499"/>
    </row>
    <row r="4" spans="2:5" ht="25" customHeight="1">
      <c r="B4" s="127" t="s">
        <v>317</v>
      </c>
      <c r="C4" s="127" t="s">
        <v>318</v>
      </c>
      <c r="D4" s="127" t="s">
        <v>319</v>
      </c>
      <c r="E4" s="127" t="s">
        <v>320</v>
      </c>
    </row>
    <row r="5" spans="2:5" ht="25" customHeight="1">
      <c r="B5" s="128" t="s">
        <v>321</v>
      </c>
      <c r="C5" s="128" t="s">
        <v>495</v>
      </c>
      <c r="D5" s="128" t="s">
        <v>496</v>
      </c>
      <c r="E5" s="129" t="s">
        <v>322</v>
      </c>
    </row>
    <row r="6" spans="2:5" ht="25" customHeight="1">
      <c r="B6" s="142">
        <v>2000</v>
      </c>
      <c r="C6" s="130">
        <v>2249793</v>
      </c>
      <c r="D6" s="130">
        <v>919429</v>
      </c>
      <c r="E6" s="143">
        <v>3169222</v>
      </c>
    </row>
    <row r="7" spans="2:5" ht="25" customHeight="1">
      <c r="B7" s="142">
        <v>2001</v>
      </c>
      <c r="C7" s="130">
        <v>2372568</v>
      </c>
      <c r="D7" s="130">
        <v>973271</v>
      </c>
      <c r="E7" s="143">
        <v>3345839</v>
      </c>
    </row>
    <row r="8" spans="2:5" ht="25" customHeight="1">
      <c r="B8" s="142">
        <v>2002</v>
      </c>
      <c r="C8" s="130">
        <v>2514249</v>
      </c>
      <c r="D8" s="130">
        <v>1031752</v>
      </c>
      <c r="E8" s="143">
        <v>3546001</v>
      </c>
    </row>
    <row r="9" spans="2:5" ht="25" customHeight="1">
      <c r="B9" s="142">
        <v>2003</v>
      </c>
      <c r="C9" s="130">
        <v>2739191</v>
      </c>
      <c r="D9" s="130">
        <v>1126470</v>
      </c>
      <c r="E9" s="143">
        <v>3865661</v>
      </c>
    </row>
    <row r="10" spans="2:5" ht="25" customHeight="1">
      <c r="B10" s="142">
        <v>2004</v>
      </c>
      <c r="C10" s="130">
        <v>2979251</v>
      </c>
      <c r="D10" s="130">
        <v>1250607</v>
      </c>
      <c r="E10" s="143">
        <v>4229858</v>
      </c>
    </row>
    <row r="11" spans="2:5" ht="25" customHeight="1">
      <c r="B11" s="142">
        <v>2005</v>
      </c>
      <c r="C11" s="130">
        <v>3206550</v>
      </c>
      <c r="D11" s="130">
        <v>1378878</v>
      </c>
      <c r="E11" s="143">
        <v>4585428</v>
      </c>
    </row>
    <row r="12" spans="2:5" ht="25" customHeight="1">
      <c r="B12" s="142">
        <v>2006</v>
      </c>
      <c r="C12" s="130">
        <v>3398181</v>
      </c>
      <c r="D12" s="130">
        <v>1511601</v>
      </c>
      <c r="E12" s="143">
        <v>4909782</v>
      </c>
    </row>
    <row r="13" spans="2:5" ht="25" customHeight="1">
      <c r="B13" s="142">
        <v>2007</v>
      </c>
      <c r="C13" s="130">
        <v>3842795</v>
      </c>
      <c r="D13" s="130">
        <v>1752357</v>
      </c>
      <c r="E13" s="143">
        <v>5595152</v>
      </c>
    </row>
    <row r="14" spans="2:5" ht="25" customHeight="1">
      <c r="B14" s="142">
        <v>2008</v>
      </c>
      <c r="C14" s="130">
        <v>4429652</v>
      </c>
      <c r="D14" s="130">
        <v>2068246</v>
      </c>
      <c r="E14" s="143">
        <v>6497898</v>
      </c>
    </row>
    <row r="15" spans="2:5" ht="25" customHeight="1">
      <c r="B15" s="142">
        <v>2009</v>
      </c>
      <c r="C15" s="130">
        <v>4574201</v>
      </c>
      <c r="D15" s="130">
        <v>2199987</v>
      </c>
      <c r="E15" s="143">
        <v>6774188</v>
      </c>
    </row>
    <row r="16" spans="2:5" ht="25" customHeight="1">
      <c r="B16" s="142">
        <v>2010</v>
      </c>
      <c r="C16" s="130">
        <v>4655257</v>
      </c>
      <c r="D16" s="130">
        <v>2310231</v>
      </c>
      <c r="E16" s="143">
        <v>6965488</v>
      </c>
    </row>
    <row r="17" spans="2:8" ht="25" customHeight="1">
      <c r="B17" s="142">
        <v>2011</v>
      </c>
      <c r="C17" s="130">
        <v>4793049</v>
      </c>
      <c r="D17" s="130">
        <v>2450539</v>
      </c>
      <c r="E17" s="143">
        <v>7243588</v>
      </c>
    </row>
    <row r="18" spans="2:8" ht="25" customHeight="1">
      <c r="B18" s="142">
        <v>2012</v>
      </c>
      <c r="C18" s="130">
        <v>4937649</v>
      </c>
      <c r="D18" s="130">
        <v>2601658</v>
      </c>
      <c r="E18" s="143">
        <v>7539307</v>
      </c>
    </row>
    <row r="19" spans="2:8" ht="25" customHeight="1">
      <c r="B19" s="142">
        <v>2013</v>
      </c>
      <c r="C19" s="130">
        <v>5129965</v>
      </c>
      <c r="D19" s="130">
        <v>2716790</v>
      </c>
      <c r="E19" s="143">
        <v>7846755</v>
      </c>
    </row>
    <row r="20" spans="2:8" ht="25" customHeight="1">
      <c r="B20" s="142">
        <v>2014</v>
      </c>
      <c r="C20" s="130">
        <v>5396717</v>
      </c>
      <c r="D20" s="130">
        <v>2875407</v>
      </c>
      <c r="E20" s="143">
        <v>8272124</v>
      </c>
    </row>
    <row r="21" spans="2:8" ht="25" customHeight="1">
      <c r="B21" s="142">
        <v>2015</v>
      </c>
      <c r="C21" s="130">
        <v>5690481</v>
      </c>
      <c r="D21" s="130">
        <v>3047869</v>
      </c>
      <c r="E21" s="143">
        <v>8738350</v>
      </c>
    </row>
    <row r="22" spans="2:8" ht="25" customHeight="1">
      <c r="B22" s="142">
        <v>2016</v>
      </c>
      <c r="C22" s="130">
        <v>5931800</v>
      </c>
      <c r="D22" s="130">
        <v>3200039</v>
      </c>
      <c r="E22" s="143">
        <v>9131839</v>
      </c>
    </row>
    <row r="23" spans="2:8" ht="25" customHeight="1">
      <c r="B23" s="142">
        <v>2017</v>
      </c>
      <c r="C23" s="130">
        <v>6037711</v>
      </c>
      <c r="D23" s="130">
        <v>3276900</v>
      </c>
      <c r="E23" s="143">
        <v>9314611</v>
      </c>
    </row>
    <row r="24" spans="2:8" ht="25" customHeight="1">
      <c r="B24" s="142">
        <v>2018</v>
      </c>
      <c r="C24" s="130">
        <v>6064682</v>
      </c>
      <c r="D24" s="130">
        <v>3314109</v>
      </c>
      <c r="E24" s="143">
        <v>9378791</v>
      </c>
    </row>
    <row r="25" spans="2:8" ht="25" customHeight="1">
      <c r="B25" s="142">
        <v>2019</v>
      </c>
      <c r="C25" s="130">
        <v>6139696</v>
      </c>
      <c r="D25" s="130">
        <v>3373082</v>
      </c>
      <c r="E25" s="143">
        <v>9512778</v>
      </c>
    </row>
    <row r="26" spans="2:8" ht="25" customHeight="1">
      <c r="B26" s="142">
        <v>2020</v>
      </c>
      <c r="C26" s="130">
        <v>5984973</v>
      </c>
      <c r="D26" s="130">
        <v>3304324</v>
      </c>
      <c r="E26" s="143">
        <v>9289297</v>
      </c>
    </row>
    <row r="27" spans="2:8" ht="25" customHeight="1">
      <c r="B27" s="142">
        <v>2021</v>
      </c>
      <c r="C27" s="130">
        <v>6325310</v>
      </c>
      <c r="D27" s="130">
        <v>3535697</v>
      </c>
      <c r="E27" s="143">
        <v>9861007</v>
      </c>
    </row>
    <row r="28" spans="2:8" ht="25" customHeight="1">
      <c r="B28" s="142">
        <v>2022</v>
      </c>
      <c r="C28" s="130">
        <v>6595692</v>
      </c>
      <c r="D28" s="130">
        <v>3693254</v>
      </c>
      <c r="E28" s="143">
        <v>10288946</v>
      </c>
    </row>
    <row r="29" spans="2:8" ht="25" customHeight="1">
      <c r="B29" s="134">
        <v>2023</v>
      </c>
      <c r="C29" s="130">
        <v>6842905</v>
      </c>
      <c r="D29" s="130">
        <v>3835651</v>
      </c>
      <c r="E29" s="143">
        <v>10678556</v>
      </c>
    </row>
    <row r="30" spans="2:8" ht="25" customHeight="1" thickBot="1">
      <c r="B30" s="144">
        <v>2024</v>
      </c>
      <c r="C30" s="130">
        <v>7235074</v>
      </c>
      <c r="D30" s="145">
        <v>4059169</v>
      </c>
      <c r="E30" s="146">
        <v>11294243</v>
      </c>
      <c r="H30" s="147"/>
    </row>
    <row r="31" spans="2:8" ht="25" customHeight="1">
      <c r="B31" s="131" t="s">
        <v>323</v>
      </c>
      <c r="C31" s="148"/>
      <c r="D31" s="132"/>
      <c r="E31" s="132" t="s">
        <v>324</v>
      </c>
      <c r="F31" s="147"/>
    </row>
  </sheetData>
  <mergeCells count="3">
    <mergeCell ref="B2:E2"/>
    <mergeCell ref="B3:E3"/>
    <mergeCell ref="D1:E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9D1F-27AE-4CC5-B9F7-98E216561A42}">
  <dimension ref="B1:AF16"/>
  <sheetViews>
    <sheetView showGridLines="0" rightToLeft="1" topLeftCell="J1" zoomScale="98" zoomScaleNormal="98" zoomScaleSheetLayoutView="90" workbookViewId="0">
      <selection activeCell="U20" sqref="U20"/>
    </sheetView>
  </sheetViews>
  <sheetFormatPr defaultColWidth="8.7265625" defaultRowHeight="24" customHeight="1"/>
  <cols>
    <col min="1" max="1" width="15.7265625" style="60" customWidth="1"/>
    <col min="2" max="2" width="15.6328125" style="60" customWidth="1"/>
    <col min="3" max="7" width="10.7265625" style="60" customWidth="1"/>
    <col min="8" max="8" width="15.6328125" style="60" customWidth="1"/>
    <col min="9" max="9" width="8.7265625" style="60"/>
    <col min="10" max="10" width="15.6328125" style="60" customWidth="1"/>
    <col min="11" max="15" width="8.7265625" style="60"/>
    <col min="16" max="16" width="15.6328125" style="60" customWidth="1"/>
    <col min="17" max="17" width="8.7265625" style="60"/>
    <col min="18" max="18" width="15.6328125" style="60" customWidth="1"/>
    <col min="19" max="23" width="8.7265625" style="60"/>
    <col min="24" max="24" width="15.6328125" style="60" customWidth="1"/>
    <col min="25" max="25" width="8.7265625" style="60"/>
    <col min="26" max="26" width="15.6328125" style="60" customWidth="1"/>
    <col min="27" max="31" width="8.7265625" style="60"/>
    <col min="32" max="32" width="15.6328125" style="60" customWidth="1"/>
    <col min="33" max="16384" width="8.7265625" style="60"/>
  </cols>
  <sheetData>
    <row r="1" spans="2:32" ht="50.15" customHeight="1"/>
    <row r="2" spans="2:32" ht="24" customHeight="1">
      <c r="B2" s="511" t="s">
        <v>779</v>
      </c>
      <c r="C2" s="511"/>
      <c r="D2" s="511"/>
      <c r="E2" s="511"/>
      <c r="F2" s="511"/>
      <c r="G2" s="511"/>
      <c r="H2" s="511"/>
      <c r="J2" s="511" t="s">
        <v>780</v>
      </c>
      <c r="K2" s="511"/>
      <c r="L2" s="511"/>
      <c r="M2" s="511"/>
      <c r="N2" s="511"/>
      <c r="O2" s="511"/>
      <c r="P2" s="511"/>
      <c r="R2" s="511" t="s">
        <v>781</v>
      </c>
      <c r="S2" s="511"/>
      <c r="T2" s="511"/>
      <c r="U2" s="511"/>
      <c r="V2" s="511"/>
      <c r="W2" s="511"/>
      <c r="X2" s="511"/>
      <c r="Z2" s="511" t="s">
        <v>782</v>
      </c>
      <c r="AA2" s="511"/>
      <c r="AB2" s="511"/>
      <c r="AC2" s="511"/>
      <c r="AD2" s="511"/>
      <c r="AE2" s="511"/>
      <c r="AF2" s="511"/>
    </row>
    <row r="3" spans="2:32" ht="24" customHeight="1">
      <c r="B3" s="499" t="s">
        <v>783</v>
      </c>
      <c r="C3" s="499"/>
      <c r="D3" s="499"/>
      <c r="E3" s="499"/>
      <c r="F3" s="499"/>
      <c r="G3" s="499"/>
      <c r="H3" s="499"/>
      <c r="J3" s="499" t="s">
        <v>784</v>
      </c>
      <c r="K3" s="499"/>
      <c r="L3" s="499"/>
      <c r="M3" s="499"/>
      <c r="N3" s="499"/>
      <c r="O3" s="499"/>
      <c r="P3" s="499"/>
      <c r="R3" s="499" t="s">
        <v>785</v>
      </c>
      <c r="S3" s="499"/>
      <c r="T3" s="499"/>
      <c r="U3" s="499"/>
      <c r="V3" s="499"/>
      <c r="W3" s="499"/>
      <c r="X3" s="499"/>
      <c r="Z3" s="499" t="s">
        <v>786</v>
      </c>
      <c r="AA3" s="499"/>
      <c r="AB3" s="499"/>
      <c r="AC3" s="499"/>
      <c r="AD3" s="499"/>
      <c r="AE3" s="499"/>
      <c r="AF3" s="499"/>
    </row>
    <row r="4" spans="2:32" ht="24" customHeight="1">
      <c r="B4" s="474" t="s">
        <v>787</v>
      </c>
      <c r="C4" s="515" t="s">
        <v>328</v>
      </c>
      <c r="D4" s="516"/>
      <c r="E4" s="515" t="s">
        <v>329</v>
      </c>
      <c r="F4" s="516"/>
      <c r="G4" s="558" t="s">
        <v>320</v>
      </c>
      <c r="H4" s="473" t="s">
        <v>788</v>
      </c>
      <c r="J4" s="474" t="s">
        <v>787</v>
      </c>
      <c r="K4" s="515" t="s">
        <v>328</v>
      </c>
      <c r="L4" s="516"/>
      <c r="M4" s="515" t="s">
        <v>329</v>
      </c>
      <c r="N4" s="516"/>
      <c r="O4" s="558" t="s">
        <v>320</v>
      </c>
      <c r="P4" s="473" t="s">
        <v>788</v>
      </c>
      <c r="R4" s="478" t="s">
        <v>787</v>
      </c>
      <c r="S4" s="515" t="s">
        <v>328</v>
      </c>
      <c r="T4" s="516"/>
      <c r="U4" s="515" t="s">
        <v>329</v>
      </c>
      <c r="V4" s="516"/>
      <c r="W4" s="558" t="s">
        <v>320</v>
      </c>
      <c r="X4" s="477" t="s">
        <v>788</v>
      </c>
      <c r="Z4" s="478" t="s">
        <v>787</v>
      </c>
      <c r="AA4" s="515" t="s">
        <v>328</v>
      </c>
      <c r="AB4" s="516"/>
      <c r="AC4" s="515" t="s">
        <v>329</v>
      </c>
      <c r="AD4" s="516"/>
      <c r="AE4" s="558" t="s">
        <v>320</v>
      </c>
      <c r="AF4" s="477" t="s">
        <v>788</v>
      </c>
    </row>
    <row r="5" spans="2:32" ht="24" customHeight="1">
      <c r="B5" s="472"/>
      <c r="C5" s="520" t="s">
        <v>331</v>
      </c>
      <c r="D5" s="521"/>
      <c r="E5" s="522" t="s">
        <v>332</v>
      </c>
      <c r="F5" s="523"/>
      <c r="G5" s="559"/>
      <c r="H5" s="473"/>
      <c r="J5" s="472"/>
      <c r="K5" s="520" t="s">
        <v>331</v>
      </c>
      <c r="L5" s="521"/>
      <c r="M5" s="522" t="s">
        <v>332</v>
      </c>
      <c r="N5" s="523"/>
      <c r="O5" s="559"/>
      <c r="P5" s="473"/>
      <c r="R5" s="476"/>
      <c r="S5" s="520" t="s">
        <v>331</v>
      </c>
      <c r="T5" s="521"/>
      <c r="U5" s="522" t="s">
        <v>332</v>
      </c>
      <c r="V5" s="523"/>
      <c r="W5" s="559"/>
      <c r="X5" s="477"/>
      <c r="Z5" s="476"/>
      <c r="AA5" s="520" t="s">
        <v>331</v>
      </c>
      <c r="AB5" s="521"/>
      <c r="AC5" s="522" t="s">
        <v>332</v>
      </c>
      <c r="AD5" s="523"/>
      <c r="AE5" s="559"/>
      <c r="AF5" s="477"/>
    </row>
    <row r="6" spans="2:32" ht="24" customHeight="1">
      <c r="B6" s="472"/>
      <c r="C6" s="27" t="s">
        <v>333</v>
      </c>
      <c r="D6" s="27" t="s">
        <v>334</v>
      </c>
      <c r="E6" s="28" t="s">
        <v>333</v>
      </c>
      <c r="F6" s="29" t="s">
        <v>334</v>
      </c>
      <c r="G6" s="557" t="s">
        <v>322</v>
      </c>
      <c r="H6" s="473"/>
      <c r="J6" s="472"/>
      <c r="K6" s="27" t="s">
        <v>333</v>
      </c>
      <c r="L6" s="27" t="s">
        <v>334</v>
      </c>
      <c r="M6" s="28" t="s">
        <v>333</v>
      </c>
      <c r="N6" s="29" t="s">
        <v>334</v>
      </c>
      <c r="O6" s="557" t="s">
        <v>322</v>
      </c>
      <c r="P6" s="473"/>
      <c r="R6" s="476"/>
      <c r="S6" s="27" t="s">
        <v>333</v>
      </c>
      <c r="T6" s="27" t="s">
        <v>334</v>
      </c>
      <c r="U6" s="28" t="s">
        <v>333</v>
      </c>
      <c r="V6" s="29" t="s">
        <v>334</v>
      </c>
      <c r="W6" s="557" t="s">
        <v>322</v>
      </c>
      <c r="X6" s="477"/>
      <c r="Z6" s="476"/>
      <c r="AA6" s="27" t="s">
        <v>333</v>
      </c>
      <c r="AB6" s="27" t="s">
        <v>334</v>
      </c>
      <c r="AC6" s="28" t="s">
        <v>333</v>
      </c>
      <c r="AD6" s="29" t="s">
        <v>334</v>
      </c>
      <c r="AE6" s="557" t="s">
        <v>322</v>
      </c>
      <c r="AF6" s="477"/>
    </row>
    <row r="7" spans="2:32" ht="37.5" customHeight="1">
      <c r="B7" s="472" t="s">
        <v>789</v>
      </c>
      <c r="C7" s="30" t="s">
        <v>335</v>
      </c>
      <c r="D7" s="31" t="s">
        <v>336</v>
      </c>
      <c r="E7" s="31" t="s">
        <v>335</v>
      </c>
      <c r="F7" s="32" t="s">
        <v>336</v>
      </c>
      <c r="G7" s="557"/>
      <c r="H7" s="473" t="s">
        <v>790</v>
      </c>
      <c r="J7" s="472" t="s">
        <v>789</v>
      </c>
      <c r="K7" s="30" t="s">
        <v>335</v>
      </c>
      <c r="L7" s="31" t="s">
        <v>336</v>
      </c>
      <c r="M7" s="31" t="s">
        <v>335</v>
      </c>
      <c r="N7" s="32" t="s">
        <v>336</v>
      </c>
      <c r="O7" s="557"/>
      <c r="P7" s="473" t="s">
        <v>790</v>
      </c>
      <c r="R7" s="476" t="s">
        <v>789</v>
      </c>
      <c r="S7" s="30" t="s">
        <v>335</v>
      </c>
      <c r="T7" s="31" t="s">
        <v>336</v>
      </c>
      <c r="U7" s="31" t="s">
        <v>335</v>
      </c>
      <c r="V7" s="32" t="s">
        <v>336</v>
      </c>
      <c r="W7" s="557"/>
      <c r="X7" s="477" t="s">
        <v>790</v>
      </c>
      <c r="Z7" s="476" t="s">
        <v>789</v>
      </c>
      <c r="AA7" s="30" t="s">
        <v>335</v>
      </c>
      <c r="AB7" s="31" t="s">
        <v>336</v>
      </c>
      <c r="AC7" s="31" t="s">
        <v>335</v>
      </c>
      <c r="AD7" s="32" t="s">
        <v>336</v>
      </c>
      <c r="AE7" s="557"/>
      <c r="AF7" s="477" t="s">
        <v>790</v>
      </c>
    </row>
    <row r="8" spans="2:32" ht="30.75" customHeight="1">
      <c r="B8" s="552" t="s">
        <v>791</v>
      </c>
      <c r="C8" s="552"/>
      <c r="D8" s="552"/>
      <c r="E8" s="552"/>
      <c r="F8" s="552"/>
      <c r="G8" s="552"/>
      <c r="H8" s="552"/>
      <c r="J8" s="552" t="s">
        <v>791</v>
      </c>
      <c r="K8" s="552"/>
      <c r="L8" s="552"/>
      <c r="M8" s="552"/>
      <c r="N8" s="552"/>
      <c r="O8" s="552"/>
      <c r="P8" s="552"/>
      <c r="R8" s="552" t="s">
        <v>791</v>
      </c>
      <c r="S8" s="552"/>
      <c r="T8" s="552"/>
      <c r="U8" s="552"/>
      <c r="V8" s="552"/>
      <c r="W8" s="552"/>
      <c r="X8" s="552"/>
      <c r="Z8" s="552" t="s">
        <v>791</v>
      </c>
      <c r="AA8" s="552"/>
      <c r="AB8" s="552"/>
      <c r="AC8" s="552"/>
      <c r="AD8" s="552"/>
      <c r="AE8" s="552"/>
      <c r="AF8" s="552"/>
    </row>
    <row r="9" spans="2:32" ht="30.75" customHeight="1">
      <c r="B9" s="82" t="s">
        <v>318</v>
      </c>
      <c r="C9" s="35">
        <v>38.151179069346838</v>
      </c>
      <c r="D9" s="35">
        <v>43.091591890056968</v>
      </c>
      <c r="E9" s="35">
        <v>40.11526924358246</v>
      </c>
      <c r="F9" s="35">
        <v>41.112342843130826</v>
      </c>
      <c r="G9" s="288">
        <v>40.263099636187384</v>
      </c>
      <c r="H9" s="83" t="s">
        <v>495</v>
      </c>
      <c r="J9" s="82" t="s">
        <v>318</v>
      </c>
      <c r="K9" s="35">
        <v>38.558292886015444</v>
      </c>
      <c r="L9" s="35">
        <v>43.315782725681444</v>
      </c>
      <c r="M9" s="35">
        <v>39.753091483633035</v>
      </c>
      <c r="N9" s="35">
        <v>40.389728857788484</v>
      </c>
      <c r="O9" s="35">
        <f>AVERAGE(K9:N9)</f>
        <v>40.504223988279605</v>
      </c>
      <c r="P9" s="83" t="s">
        <v>495</v>
      </c>
      <c r="R9" s="82" t="s">
        <v>318</v>
      </c>
      <c r="S9" s="35">
        <v>37.827874421509591</v>
      </c>
      <c r="T9" s="35">
        <v>42.758592176048957</v>
      </c>
      <c r="U9" s="35">
        <v>39.973997290412164</v>
      </c>
      <c r="V9" s="35">
        <v>40.214396784113376</v>
      </c>
      <c r="W9" s="35">
        <v>39.680571411274833</v>
      </c>
      <c r="X9" s="83" t="s">
        <v>495</v>
      </c>
      <c r="Z9" s="82" t="s">
        <v>318</v>
      </c>
      <c r="AA9" s="35">
        <v>36.982662968099845</v>
      </c>
      <c r="AB9" s="35">
        <v>42.638602941176515</v>
      </c>
      <c r="AC9" s="35">
        <v>38.135175879396989</v>
      </c>
      <c r="AD9" s="35">
        <v>40.509947183098568</v>
      </c>
      <c r="AE9" s="35">
        <v>39.342036697247593</v>
      </c>
      <c r="AF9" s="83" t="s">
        <v>495</v>
      </c>
    </row>
    <row r="10" spans="2:32" ht="30.75" customHeight="1" thickBot="1">
      <c r="B10" s="122" t="s">
        <v>319</v>
      </c>
      <c r="C10" s="123">
        <v>35.138840592501353</v>
      </c>
      <c r="D10" s="124">
        <v>33.853722942302845</v>
      </c>
      <c r="E10" s="123">
        <v>39.175616037655928</v>
      </c>
      <c r="F10" s="124">
        <v>36.509196887390367</v>
      </c>
      <c r="G10" s="289">
        <v>35.688612796827428</v>
      </c>
      <c r="H10" s="125" t="s">
        <v>496</v>
      </c>
      <c r="J10" s="122" t="s">
        <v>319</v>
      </c>
      <c r="K10" s="123">
        <v>35.165336091407603</v>
      </c>
      <c r="L10" s="124">
        <v>34.166055804398169</v>
      </c>
      <c r="M10" s="123">
        <v>36.95475214454212</v>
      </c>
      <c r="N10" s="124">
        <v>35.932747678090692</v>
      </c>
      <c r="O10" s="123">
        <f>AVERAGE(K10:N10)</f>
        <v>35.554722929609646</v>
      </c>
      <c r="P10" s="125" t="s">
        <v>496</v>
      </c>
      <c r="R10" s="122" t="s">
        <v>319</v>
      </c>
      <c r="S10" s="123">
        <v>34.735980679373228</v>
      </c>
      <c r="T10" s="124">
        <v>33.143105963932605</v>
      </c>
      <c r="U10" s="123">
        <v>38.459584158284358</v>
      </c>
      <c r="V10" s="124">
        <v>35.871906732337358</v>
      </c>
      <c r="W10" s="123">
        <v>35.140641106946134</v>
      </c>
      <c r="X10" s="125" t="s">
        <v>496</v>
      </c>
      <c r="Z10" s="122" t="s">
        <v>319</v>
      </c>
      <c r="AA10" s="123">
        <v>33.860147942672207</v>
      </c>
      <c r="AB10" s="124">
        <v>33.244730392156825</v>
      </c>
      <c r="AC10" s="123">
        <v>36.978894472361809</v>
      </c>
      <c r="AD10" s="124">
        <v>35.930853873239528</v>
      </c>
      <c r="AE10" s="123">
        <v>34.745119266055021</v>
      </c>
      <c r="AF10" s="125" t="s">
        <v>496</v>
      </c>
    </row>
    <row r="11" spans="2:32" ht="30.75" customHeight="1">
      <c r="B11" s="553" t="s">
        <v>792</v>
      </c>
      <c r="C11" s="553"/>
      <c r="D11" s="553"/>
      <c r="E11" s="553"/>
      <c r="F11" s="553"/>
      <c r="G11" s="553"/>
      <c r="H11" s="553"/>
      <c r="J11" s="553" t="s">
        <v>792</v>
      </c>
      <c r="K11" s="553"/>
      <c r="L11" s="553"/>
      <c r="M11" s="553"/>
      <c r="N11" s="553"/>
      <c r="O11" s="553"/>
      <c r="P11" s="553"/>
      <c r="R11" s="553" t="s">
        <v>792</v>
      </c>
      <c r="S11" s="553"/>
      <c r="T11" s="553"/>
      <c r="U11" s="553"/>
      <c r="V11" s="553"/>
      <c r="W11" s="553"/>
      <c r="X11" s="553"/>
      <c r="Z11" s="553" t="s">
        <v>792</v>
      </c>
      <c r="AA11" s="553"/>
      <c r="AB11" s="553"/>
      <c r="AC11" s="553"/>
      <c r="AD11" s="553"/>
      <c r="AE11" s="553"/>
      <c r="AF11" s="553"/>
    </row>
    <row r="12" spans="2:32" ht="30.75" customHeight="1">
      <c r="B12" s="82" t="s">
        <v>318</v>
      </c>
      <c r="C12" s="35">
        <v>35.497604380561256</v>
      </c>
      <c r="D12" s="35">
        <v>40.336104433760681</v>
      </c>
      <c r="E12" s="35">
        <v>38.947296372347708</v>
      </c>
      <c r="F12" s="35">
        <v>40.011685363247864</v>
      </c>
      <c r="G12" s="288">
        <v>38.63861003861004</v>
      </c>
      <c r="H12" s="83" t="s">
        <v>495</v>
      </c>
      <c r="J12" s="82" t="s">
        <v>318</v>
      </c>
      <c r="K12" s="35">
        <v>35.69402101524345</v>
      </c>
      <c r="L12" s="35">
        <v>39.5187979966611</v>
      </c>
      <c r="M12" s="35">
        <v>38.097830665543384</v>
      </c>
      <c r="N12" s="35">
        <v>38.810403832991099</v>
      </c>
      <c r="O12" s="35">
        <f>MEDIAN(K12:N12)</f>
        <v>38.454117249267242</v>
      </c>
      <c r="P12" s="83" t="s">
        <v>495</v>
      </c>
      <c r="R12" s="82" t="s">
        <v>318</v>
      </c>
      <c r="S12" s="35">
        <v>35.505105816190621</v>
      </c>
      <c r="T12" s="35">
        <v>40.468848080133554</v>
      </c>
      <c r="U12" s="35">
        <v>38.288171288171284</v>
      </c>
      <c r="V12" s="35">
        <v>39.063655030800817</v>
      </c>
      <c r="W12" s="35">
        <v>37.982906282906285</v>
      </c>
      <c r="X12" s="83" t="s">
        <v>495</v>
      </c>
      <c r="Z12" s="82" t="s">
        <v>318</v>
      </c>
      <c r="AA12" s="35">
        <v>34.799999999999997</v>
      </c>
      <c r="AB12" s="35">
        <v>40.200000000000003</v>
      </c>
      <c r="AC12" s="35">
        <v>35.9</v>
      </c>
      <c r="AD12" s="35">
        <v>39</v>
      </c>
      <c r="AE12" s="35">
        <v>37.799999999999997</v>
      </c>
      <c r="AF12" s="83" t="s">
        <v>495</v>
      </c>
    </row>
    <row r="13" spans="2:32" ht="30.75" customHeight="1" thickBot="1">
      <c r="B13" s="122" t="s">
        <v>319</v>
      </c>
      <c r="C13" s="123">
        <v>33.086963523633145</v>
      </c>
      <c r="D13" s="124">
        <v>32.551020408163268</v>
      </c>
      <c r="E13" s="123">
        <v>38.737850787132103</v>
      </c>
      <c r="F13" s="124">
        <v>35.734428473648187</v>
      </c>
      <c r="G13" s="209">
        <v>34.636550308008211</v>
      </c>
      <c r="H13" s="125" t="s">
        <v>496</v>
      </c>
      <c r="J13" s="122" t="s">
        <v>319</v>
      </c>
      <c r="K13" s="123">
        <v>33.383204255652032</v>
      </c>
      <c r="L13" s="124">
        <v>33.759680826097153</v>
      </c>
      <c r="M13" s="123">
        <v>36.296995460768066</v>
      </c>
      <c r="N13" s="124">
        <v>35.220364066893595</v>
      </c>
      <c r="O13" s="124">
        <f>MEDIAN(K13:N13)</f>
        <v>34.490022446495374</v>
      </c>
      <c r="P13" s="125" t="s">
        <v>496</v>
      </c>
      <c r="R13" s="122" t="s">
        <v>319</v>
      </c>
      <c r="S13" s="123">
        <v>33.151232082460943</v>
      </c>
      <c r="T13" s="124">
        <v>32.47463870081404</v>
      </c>
      <c r="U13" s="123">
        <v>38.091049491049489</v>
      </c>
      <c r="V13" s="124">
        <v>35.224145224406421</v>
      </c>
      <c r="W13" s="124">
        <v>34.229310075093863</v>
      </c>
      <c r="X13" s="125" t="s">
        <v>496</v>
      </c>
      <c r="Z13" s="122" t="s">
        <v>319</v>
      </c>
      <c r="AA13" s="123">
        <v>32.299999999999997</v>
      </c>
      <c r="AB13" s="124">
        <v>31.9</v>
      </c>
      <c r="AC13" s="123">
        <v>36.299999999999997</v>
      </c>
      <c r="AD13" s="124">
        <v>34.9</v>
      </c>
      <c r="AE13" s="124">
        <v>33.799999999999997</v>
      </c>
      <c r="AF13" s="125" t="s">
        <v>496</v>
      </c>
    </row>
    <row r="14" spans="2:32" ht="72" customHeight="1">
      <c r="B14" s="540" t="s">
        <v>351</v>
      </c>
      <c r="C14" s="540"/>
      <c r="D14" s="540"/>
      <c r="E14" s="544" t="s">
        <v>707</v>
      </c>
      <c r="F14" s="544"/>
      <c r="G14" s="544"/>
      <c r="H14" s="544"/>
      <c r="J14" s="540" t="s">
        <v>351</v>
      </c>
      <c r="K14" s="540"/>
      <c r="L14" s="540"/>
      <c r="M14" s="544" t="s">
        <v>707</v>
      </c>
      <c r="N14" s="544"/>
      <c r="O14" s="544"/>
      <c r="P14" s="544"/>
      <c r="R14" s="540" t="s">
        <v>351</v>
      </c>
      <c r="S14" s="540"/>
      <c r="T14" s="540"/>
      <c r="U14" s="544" t="s">
        <v>707</v>
      </c>
      <c r="V14" s="544"/>
      <c r="W14" s="544"/>
      <c r="X14" s="544"/>
      <c r="Z14" s="540" t="s">
        <v>718</v>
      </c>
      <c r="AA14" s="540"/>
      <c r="AB14" s="540"/>
      <c r="AC14" s="544" t="s">
        <v>719</v>
      </c>
      <c r="AD14" s="544"/>
      <c r="AE14" s="544"/>
      <c r="AF14" s="544"/>
    </row>
    <row r="16" spans="2:32" ht="24" customHeight="1">
      <c r="D16" s="497"/>
      <c r="E16" s="497"/>
      <c r="F16" s="497"/>
      <c r="G16" s="497"/>
      <c r="H16" s="497"/>
      <c r="I16" s="497"/>
      <c r="J16" s="488"/>
      <c r="K16" s="488"/>
      <c r="L16" s="488"/>
      <c r="M16" s="488"/>
      <c r="N16" s="488"/>
    </row>
  </sheetData>
  <mergeCells count="50">
    <mergeCell ref="D16:I16"/>
    <mergeCell ref="B2:H2"/>
    <mergeCell ref="B3:H3"/>
    <mergeCell ref="C4:D4"/>
    <mergeCell ref="E4:F4"/>
    <mergeCell ref="G4:G5"/>
    <mergeCell ref="C5:D5"/>
    <mergeCell ref="E5:F5"/>
    <mergeCell ref="G6:G7"/>
    <mergeCell ref="B8:H8"/>
    <mergeCell ref="B11:H11"/>
    <mergeCell ref="B14:D14"/>
    <mergeCell ref="E14:H14"/>
    <mergeCell ref="J16:N16"/>
    <mergeCell ref="J2:P2"/>
    <mergeCell ref="J3:P3"/>
    <mergeCell ref="K4:L4"/>
    <mergeCell ref="M4:N4"/>
    <mergeCell ref="O4:O5"/>
    <mergeCell ref="K5:L5"/>
    <mergeCell ref="M5:N5"/>
    <mergeCell ref="O6:O7"/>
    <mergeCell ref="J8:P8"/>
    <mergeCell ref="J11:P11"/>
    <mergeCell ref="J14:L14"/>
    <mergeCell ref="M14:P14"/>
    <mergeCell ref="R2:X2"/>
    <mergeCell ref="R3:X3"/>
    <mergeCell ref="S4:T4"/>
    <mergeCell ref="U4:V4"/>
    <mergeCell ref="W4:W5"/>
    <mergeCell ref="S5:T5"/>
    <mergeCell ref="U5:V5"/>
    <mergeCell ref="Z2:AF2"/>
    <mergeCell ref="Z3:AF3"/>
    <mergeCell ref="AA4:AB4"/>
    <mergeCell ref="AC4:AD4"/>
    <mergeCell ref="AE4:AE5"/>
    <mergeCell ref="AA5:AB5"/>
    <mergeCell ref="AC5:AD5"/>
    <mergeCell ref="Z14:AB14"/>
    <mergeCell ref="AC14:AF14"/>
    <mergeCell ref="W6:W7"/>
    <mergeCell ref="R8:X8"/>
    <mergeCell ref="R11:X11"/>
    <mergeCell ref="R14:T14"/>
    <mergeCell ref="U14:X14"/>
    <mergeCell ref="AE6:AE7"/>
    <mergeCell ref="Z8:AF8"/>
    <mergeCell ref="Z11:AF11"/>
  </mergeCells>
  <pageMargins left="0.7" right="0.7" top="0.75" bottom="0.75" header="0.3" footer="0.3"/>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08B2-BDFC-4761-88C7-8EB647E082EC}">
  <dimension ref="B1:AR19"/>
  <sheetViews>
    <sheetView showGridLines="0" rightToLeft="1" topLeftCell="P7" zoomScale="98" zoomScaleNormal="98" zoomScaleSheetLayoutView="90" workbookViewId="0">
      <selection activeCell="AG29" sqref="AG29"/>
    </sheetView>
  </sheetViews>
  <sheetFormatPr defaultColWidth="8.7265625" defaultRowHeight="24" customHeight="1"/>
  <cols>
    <col min="1" max="1" width="15.7265625" style="60" customWidth="1"/>
    <col min="2" max="2" width="14.26953125" style="60" customWidth="1"/>
    <col min="3" max="3" width="10.7265625" style="60" customWidth="1"/>
    <col min="4" max="9" width="14.1796875" style="60" customWidth="1"/>
    <col min="10" max="10" width="10.7265625" style="60" customWidth="1"/>
    <col min="11" max="11" width="14.26953125" style="60" customWidth="1"/>
    <col min="12" max="16384" width="8.7265625" style="60"/>
  </cols>
  <sheetData>
    <row r="1" spans="2:44" ht="50.15" customHeight="1">
      <c r="D1" s="102"/>
      <c r="E1" s="102"/>
      <c r="F1" s="102"/>
      <c r="G1" s="102"/>
      <c r="H1" s="103"/>
      <c r="O1" s="102"/>
      <c r="P1" s="102"/>
      <c r="Q1" s="102"/>
      <c r="R1" s="102"/>
      <c r="S1" s="103"/>
      <c r="Z1" s="102"/>
      <c r="AA1" s="102"/>
      <c r="AB1" s="102"/>
      <c r="AC1" s="102"/>
      <c r="AD1" s="103"/>
    </row>
    <row r="2" spans="2:44" ht="24" customHeight="1">
      <c r="B2" s="511" t="s">
        <v>793</v>
      </c>
      <c r="C2" s="511"/>
      <c r="D2" s="511"/>
      <c r="E2" s="511"/>
      <c r="F2" s="511"/>
      <c r="G2" s="511"/>
      <c r="H2" s="511"/>
      <c r="I2" s="511"/>
      <c r="J2" s="511"/>
      <c r="K2" s="511"/>
      <c r="M2" s="511" t="s">
        <v>794</v>
      </c>
      <c r="N2" s="511"/>
      <c r="O2" s="511"/>
      <c r="P2" s="511"/>
      <c r="Q2" s="511"/>
      <c r="R2" s="511"/>
      <c r="S2" s="511"/>
      <c r="T2" s="511"/>
      <c r="U2" s="511"/>
      <c r="V2" s="511"/>
      <c r="X2" s="511" t="s">
        <v>795</v>
      </c>
      <c r="Y2" s="511"/>
      <c r="Z2" s="511"/>
      <c r="AA2" s="511"/>
      <c r="AB2" s="511"/>
      <c r="AC2" s="511"/>
      <c r="AD2" s="511"/>
      <c r="AE2" s="511"/>
      <c r="AF2" s="511"/>
      <c r="AG2" s="511"/>
      <c r="AI2" s="511" t="s">
        <v>796</v>
      </c>
      <c r="AJ2" s="511"/>
      <c r="AK2" s="511"/>
      <c r="AL2" s="511"/>
      <c r="AM2" s="511"/>
      <c r="AN2" s="511"/>
      <c r="AO2" s="511"/>
      <c r="AP2" s="511"/>
      <c r="AQ2" s="511"/>
      <c r="AR2" s="511"/>
    </row>
    <row r="3" spans="2:44" ht="24" customHeight="1">
      <c r="B3" s="564" t="s">
        <v>797</v>
      </c>
      <c r="C3" s="499"/>
      <c r="D3" s="499"/>
      <c r="E3" s="499"/>
      <c r="F3" s="499"/>
      <c r="G3" s="499"/>
      <c r="H3" s="499"/>
      <c r="I3" s="499"/>
      <c r="J3" s="499"/>
      <c r="K3" s="499"/>
      <c r="M3" s="564" t="s">
        <v>798</v>
      </c>
      <c r="N3" s="499"/>
      <c r="O3" s="499"/>
      <c r="P3" s="499"/>
      <c r="Q3" s="499"/>
      <c r="R3" s="499"/>
      <c r="S3" s="499"/>
      <c r="T3" s="499"/>
      <c r="U3" s="499"/>
      <c r="V3" s="499"/>
      <c r="X3" s="564" t="s">
        <v>799</v>
      </c>
      <c r="Y3" s="499"/>
      <c r="Z3" s="499"/>
      <c r="AA3" s="499"/>
      <c r="AB3" s="499"/>
      <c r="AC3" s="499"/>
      <c r="AD3" s="499"/>
      <c r="AE3" s="499"/>
      <c r="AF3" s="499"/>
      <c r="AG3" s="499"/>
      <c r="AI3" s="564" t="s">
        <v>800</v>
      </c>
      <c r="AJ3" s="499"/>
      <c r="AK3" s="499"/>
      <c r="AL3" s="499"/>
      <c r="AM3" s="499"/>
      <c r="AN3" s="499"/>
      <c r="AO3" s="499"/>
      <c r="AP3" s="499"/>
      <c r="AQ3" s="499"/>
      <c r="AR3" s="499"/>
    </row>
    <row r="4" spans="2:44" ht="43.5" customHeight="1">
      <c r="B4" s="565" t="s">
        <v>506</v>
      </c>
      <c r="C4" s="535"/>
      <c r="D4" s="45" t="s">
        <v>507</v>
      </c>
      <c r="E4" s="45" t="s">
        <v>508</v>
      </c>
      <c r="F4" s="45" t="s">
        <v>509</v>
      </c>
      <c r="G4" s="45" t="s">
        <v>510</v>
      </c>
      <c r="H4" s="45" t="s">
        <v>320</v>
      </c>
      <c r="I4" s="45" t="s">
        <v>389</v>
      </c>
      <c r="J4" s="566" t="s">
        <v>511</v>
      </c>
      <c r="K4" s="567"/>
      <c r="M4" s="565" t="s">
        <v>506</v>
      </c>
      <c r="N4" s="535"/>
      <c r="O4" s="45" t="s">
        <v>507</v>
      </c>
      <c r="P4" s="45" t="s">
        <v>508</v>
      </c>
      <c r="Q4" s="45" t="s">
        <v>509</v>
      </c>
      <c r="R4" s="45" t="s">
        <v>510</v>
      </c>
      <c r="S4" s="45" t="s">
        <v>320</v>
      </c>
      <c r="T4" s="45" t="s">
        <v>389</v>
      </c>
      <c r="U4" s="566" t="s">
        <v>511</v>
      </c>
      <c r="V4" s="567"/>
      <c r="X4" s="565" t="s">
        <v>506</v>
      </c>
      <c r="Y4" s="535"/>
      <c r="Z4" s="45" t="s">
        <v>507</v>
      </c>
      <c r="AA4" s="45" t="s">
        <v>508</v>
      </c>
      <c r="AB4" s="45" t="s">
        <v>509</v>
      </c>
      <c r="AC4" s="45" t="s">
        <v>510</v>
      </c>
      <c r="AD4" s="45" t="s">
        <v>320</v>
      </c>
      <c r="AE4" s="45" t="s">
        <v>389</v>
      </c>
      <c r="AF4" s="566" t="s">
        <v>511</v>
      </c>
      <c r="AG4" s="567"/>
      <c r="AI4" s="565" t="s">
        <v>506</v>
      </c>
      <c r="AJ4" s="535"/>
      <c r="AK4" s="45" t="s">
        <v>507</v>
      </c>
      <c r="AL4" s="45" t="s">
        <v>508</v>
      </c>
      <c r="AM4" s="45" t="s">
        <v>509</v>
      </c>
      <c r="AN4" s="45" t="s">
        <v>510</v>
      </c>
      <c r="AO4" s="45" t="s">
        <v>320</v>
      </c>
      <c r="AP4" s="45" t="s">
        <v>389</v>
      </c>
      <c r="AQ4" s="566" t="s">
        <v>511</v>
      </c>
      <c r="AR4" s="567"/>
    </row>
    <row r="5" spans="2:44" ht="75" customHeight="1">
      <c r="B5" s="565"/>
      <c r="C5" s="535"/>
      <c r="D5" s="37" t="s">
        <v>513</v>
      </c>
      <c r="E5" s="37" t="s">
        <v>514</v>
      </c>
      <c r="F5" s="37" t="s">
        <v>515</v>
      </c>
      <c r="G5" s="37" t="s">
        <v>516</v>
      </c>
      <c r="H5" s="37" t="s">
        <v>322</v>
      </c>
      <c r="I5" s="37" t="s">
        <v>391</v>
      </c>
      <c r="J5" s="566"/>
      <c r="K5" s="567"/>
      <c r="M5" s="565"/>
      <c r="N5" s="535"/>
      <c r="O5" s="37" t="s">
        <v>513</v>
      </c>
      <c r="P5" s="37" t="s">
        <v>514</v>
      </c>
      <c r="Q5" s="37" t="s">
        <v>515</v>
      </c>
      <c r="R5" s="37" t="s">
        <v>516</v>
      </c>
      <c r="S5" s="37" t="s">
        <v>322</v>
      </c>
      <c r="T5" s="37" t="s">
        <v>391</v>
      </c>
      <c r="U5" s="566"/>
      <c r="V5" s="567"/>
      <c r="X5" s="565"/>
      <c r="Y5" s="535"/>
      <c r="Z5" s="37" t="s">
        <v>513</v>
      </c>
      <c r="AA5" s="37" t="s">
        <v>514</v>
      </c>
      <c r="AB5" s="37" t="s">
        <v>515</v>
      </c>
      <c r="AC5" s="37" t="s">
        <v>516</v>
      </c>
      <c r="AD5" s="37" t="s">
        <v>322</v>
      </c>
      <c r="AE5" s="37" t="s">
        <v>391</v>
      </c>
      <c r="AF5" s="566"/>
      <c r="AG5" s="567"/>
      <c r="AI5" s="565"/>
      <c r="AJ5" s="535"/>
      <c r="AK5" s="37" t="s">
        <v>513</v>
      </c>
      <c r="AL5" s="37" t="s">
        <v>514</v>
      </c>
      <c r="AM5" s="37" t="s">
        <v>515</v>
      </c>
      <c r="AN5" s="37" t="s">
        <v>516</v>
      </c>
      <c r="AO5" s="37" t="s">
        <v>322</v>
      </c>
      <c r="AP5" s="37" t="s">
        <v>391</v>
      </c>
      <c r="AQ5" s="566"/>
      <c r="AR5" s="567"/>
    </row>
    <row r="6" spans="2:44" ht="24" customHeight="1">
      <c r="B6" s="560" t="s">
        <v>801</v>
      </c>
      <c r="C6" s="263" t="s">
        <v>518</v>
      </c>
      <c r="D6" s="33">
        <v>20</v>
      </c>
      <c r="E6" s="33">
        <v>7</v>
      </c>
      <c r="F6" s="33">
        <v>0</v>
      </c>
      <c r="G6" s="33">
        <v>9</v>
      </c>
      <c r="H6" s="103">
        <v>36</v>
      </c>
      <c r="I6" s="211">
        <f>H6/$H$18</f>
        <v>7.6742698784907273E-3</v>
      </c>
      <c r="J6" s="264" t="s">
        <v>518</v>
      </c>
      <c r="K6" s="561" t="s">
        <v>519</v>
      </c>
      <c r="L6" s="159"/>
      <c r="M6" s="560" t="s">
        <v>801</v>
      </c>
      <c r="N6" s="263" t="s">
        <v>518</v>
      </c>
      <c r="O6" s="33">
        <v>133</v>
      </c>
      <c r="P6" s="33">
        <v>41</v>
      </c>
      <c r="Q6" s="33">
        <v>20</v>
      </c>
      <c r="R6" s="33">
        <v>121</v>
      </c>
      <c r="S6" s="103">
        <v>315</v>
      </c>
      <c r="T6" s="211">
        <v>6.0367957071674971E-2</v>
      </c>
      <c r="U6" s="264" t="s">
        <v>518</v>
      </c>
      <c r="V6" s="561" t="s">
        <v>519</v>
      </c>
      <c r="X6" s="560" t="s">
        <v>801</v>
      </c>
      <c r="Y6" s="263" t="s">
        <v>518</v>
      </c>
      <c r="Z6" s="102">
        <v>102</v>
      </c>
      <c r="AA6" s="102">
        <v>46</v>
      </c>
      <c r="AB6" s="102">
        <v>13</v>
      </c>
      <c r="AC6" s="102">
        <v>123</v>
      </c>
      <c r="AD6" s="103">
        <v>284</v>
      </c>
      <c r="AE6" s="211">
        <v>5.360513401283503E-2</v>
      </c>
      <c r="AF6" s="264" t="s">
        <v>518</v>
      </c>
      <c r="AG6" s="561" t="s">
        <v>519</v>
      </c>
      <c r="AI6" s="560" t="s">
        <v>801</v>
      </c>
      <c r="AJ6" s="263" t="s">
        <v>518</v>
      </c>
      <c r="AK6" s="102">
        <v>116</v>
      </c>
      <c r="AL6" s="102">
        <v>33</v>
      </c>
      <c r="AM6" s="102">
        <v>18</v>
      </c>
      <c r="AN6" s="102">
        <v>100</v>
      </c>
      <c r="AO6" s="103">
        <v>267</v>
      </c>
      <c r="AP6" s="211">
        <v>4.8990825688073392E-2</v>
      </c>
      <c r="AQ6" s="264" t="s">
        <v>518</v>
      </c>
      <c r="AR6" s="561" t="s">
        <v>519</v>
      </c>
    </row>
    <row r="7" spans="2:44" ht="24" customHeight="1">
      <c r="B7" s="560"/>
      <c r="C7" s="263" t="s">
        <v>520</v>
      </c>
      <c r="D7" s="33">
        <v>9</v>
      </c>
      <c r="E7" s="33">
        <v>4</v>
      </c>
      <c r="F7" s="33">
        <v>3</v>
      </c>
      <c r="G7" s="33">
        <v>5</v>
      </c>
      <c r="H7" s="103">
        <v>21</v>
      </c>
      <c r="I7" s="211">
        <f>H7/$H$18</f>
        <v>4.4766574291195908E-3</v>
      </c>
      <c r="J7" s="264" t="s">
        <v>520</v>
      </c>
      <c r="K7" s="561"/>
      <c r="L7" s="159"/>
      <c r="M7" s="560"/>
      <c r="N7" s="263" t="s">
        <v>520</v>
      </c>
      <c r="O7" s="33">
        <v>74</v>
      </c>
      <c r="P7" s="33">
        <v>19</v>
      </c>
      <c r="Q7" s="33">
        <v>7</v>
      </c>
      <c r="R7" s="33">
        <v>106</v>
      </c>
      <c r="S7" s="103">
        <v>206</v>
      </c>
      <c r="T7" s="211">
        <v>3.9478727481793791E-2</v>
      </c>
      <c r="U7" s="264" t="s">
        <v>520</v>
      </c>
      <c r="V7" s="561"/>
      <c r="X7" s="560"/>
      <c r="Y7" s="263" t="s">
        <v>520</v>
      </c>
      <c r="Z7" s="102">
        <v>65</v>
      </c>
      <c r="AA7" s="102">
        <v>26</v>
      </c>
      <c r="AB7" s="102">
        <v>12</v>
      </c>
      <c r="AC7" s="102">
        <v>72</v>
      </c>
      <c r="AD7" s="103">
        <v>175</v>
      </c>
      <c r="AE7" s="211">
        <v>3.3031332578331449E-2</v>
      </c>
      <c r="AF7" s="264" t="s">
        <v>520</v>
      </c>
      <c r="AG7" s="561"/>
      <c r="AI7" s="560"/>
      <c r="AJ7" s="263" t="s">
        <v>520</v>
      </c>
      <c r="AK7" s="102">
        <v>66</v>
      </c>
      <c r="AL7" s="102">
        <v>20</v>
      </c>
      <c r="AM7" s="102">
        <v>14</v>
      </c>
      <c r="AN7" s="102">
        <v>70</v>
      </c>
      <c r="AO7" s="103">
        <v>170</v>
      </c>
      <c r="AP7" s="211">
        <v>3.1192660550458717E-2</v>
      </c>
      <c r="AQ7" s="264" t="s">
        <v>520</v>
      </c>
      <c r="AR7" s="561"/>
    </row>
    <row r="8" spans="2:44" ht="24" customHeight="1">
      <c r="B8" s="560"/>
      <c r="C8" s="263" t="s">
        <v>521</v>
      </c>
      <c r="D8" s="33">
        <v>8</v>
      </c>
      <c r="E8" s="33">
        <v>7</v>
      </c>
      <c r="F8" s="33">
        <v>3</v>
      </c>
      <c r="G8" s="33">
        <v>9</v>
      </c>
      <c r="H8" s="103">
        <v>27</v>
      </c>
      <c r="I8" s="211">
        <f>H8/$H$18</f>
        <v>5.755702408868045E-3</v>
      </c>
      <c r="J8" s="264" t="s">
        <v>521</v>
      </c>
      <c r="K8" s="561"/>
      <c r="L8" s="159"/>
      <c r="M8" s="560"/>
      <c r="N8" s="263" t="s">
        <v>521</v>
      </c>
      <c r="O8" s="33">
        <v>57</v>
      </c>
      <c r="P8" s="33">
        <v>23</v>
      </c>
      <c r="Q8" s="33">
        <v>11</v>
      </c>
      <c r="R8" s="33">
        <v>93</v>
      </c>
      <c r="S8" s="103">
        <v>184</v>
      </c>
      <c r="T8" s="211">
        <v>3.5262552702184743E-2</v>
      </c>
      <c r="U8" s="264" t="s">
        <v>521</v>
      </c>
      <c r="V8" s="561"/>
      <c r="X8" s="560"/>
      <c r="Y8" s="263" t="s">
        <v>521</v>
      </c>
      <c r="Z8" s="102">
        <v>62</v>
      </c>
      <c r="AA8" s="102">
        <v>28</v>
      </c>
      <c r="AB8" s="102">
        <v>15</v>
      </c>
      <c r="AC8" s="102">
        <v>86</v>
      </c>
      <c r="AD8" s="103">
        <v>191</v>
      </c>
      <c r="AE8" s="211">
        <v>3.6051340128350318E-2</v>
      </c>
      <c r="AF8" s="264" t="s">
        <v>521</v>
      </c>
      <c r="AG8" s="561"/>
      <c r="AI8" s="560"/>
      <c r="AJ8" s="263" t="s">
        <v>521</v>
      </c>
      <c r="AK8" s="102">
        <v>70</v>
      </c>
      <c r="AL8" s="102">
        <v>22</v>
      </c>
      <c r="AM8" s="102">
        <v>16</v>
      </c>
      <c r="AN8" s="102">
        <v>77</v>
      </c>
      <c r="AO8" s="103">
        <v>185</v>
      </c>
      <c r="AP8" s="211">
        <v>3.3944954128440369E-2</v>
      </c>
      <c r="AQ8" s="264" t="s">
        <v>521</v>
      </c>
      <c r="AR8" s="561"/>
    </row>
    <row r="9" spans="2:44" ht="24" customHeight="1">
      <c r="B9" s="560"/>
      <c r="C9" s="265" t="s">
        <v>522</v>
      </c>
      <c r="D9" s="290">
        <v>7</v>
      </c>
      <c r="E9" s="290">
        <v>7</v>
      </c>
      <c r="F9" s="290">
        <v>1</v>
      </c>
      <c r="G9" s="290">
        <v>4</v>
      </c>
      <c r="H9" s="291">
        <v>19</v>
      </c>
      <c r="I9" s="211">
        <f>H9/$H$18</f>
        <v>4.0503091025367727E-3</v>
      </c>
      <c r="J9" s="266" t="s">
        <v>522</v>
      </c>
      <c r="K9" s="561"/>
      <c r="L9" s="159"/>
      <c r="M9" s="560"/>
      <c r="N9" s="265" t="s">
        <v>522</v>
      </c>
      <c r="O9" s="290">
        <v>54</v>
      </c>
      <c r="P9" s="290">
        <v>26</v>
      </c>
      <c r="Q9" s="290">
        <v>14</v>
      </c>
      <c r="R9" s="290">
        <v>116</v>
      </c>
      <c r="S9" s="291">
        <v>210</v>
      </c>
      <c r="T9" s="211">
        <v>4.0245304714449981E-2</v>
      </c>
      <c r="U9" s="266" t="s">
        <v>522</v>
      </c>
      <c r="V9" s="561"/>
      <c r="X9" s="560"/>
      <c r="Y9" s="265" t="s">
        <v>522</v>
      </c>
      <c r="Z9" s="102">
        <v>31</v>
      </c>
      <c r="AA9" s="102">
        <v>14</v>
      </c>
      <c r="AB9" s="102">
        <v>24</v>
      </c>
      <c r="AC9" s="102">
        <v>109</v>
      </c>
      <c r="AD9" s="103">
        <v>178</v>
      </c>
      <c r="AE9" s="211">
        <v>3.3597583993959984E-2</v>
      </c>
      <c r="AF9" s="266" t="s">
        <v>522</v>
      </c>
      <c r="AG9" s="561"/>
      <c r="AI9" s="560"/>
      <c r="AJ9" s="265" t="s">
        <v>522</v>
      </c>
      <c r="AK9" s="102">
        <v>45</v>
      </c>
      <c r="AL9" s="102">
        <v>21</v>
      </c>
      <c r="AM9" s="102">
        <v>10</v>
      </c>
      <c r="AN9" s="102">
        <v>79</v>
      </c>
      <c r="AO9" s="103">
        <v>155</v>
      </c>
      <c r="AP9" s="211">
        <v>2.8440366972477066E-2</v>
      </c>
      <c r="AQ9" s="266" t="s">
        <v>522</v>
      </c>
      <c r="AR9" s="561"/>
    </row>
    <row r="10" spans="2:44" ht="24" customHeight="1">
      <c r="B10" s="568" t="s">
        <v>523</v>
      </c>
      <c r="C10" s="569"/>
      <c r="D10" s="292">
        <v>549</v>
      </c>
      <c r="E10" s="292">
        <v>128</v>
      </c>
      <c r="F10" s="292">
        <v>43</v>
      </c>
      <c r="G10" s="292">
        <v>496</v>
      </c>
      <c r="H10" s="260">
        <v>1216</v>
      </c>
      <c r="I10" s="216">
        <f>H10/H18</f>
        <v>0.25921978256235345</v>
      </c>
      <c r="J10" s="570" t="s">
        <v>524</v>
      </c>
      <c r="K10" s="571"/>
      <c r="L10" s="159"/>
      <c r="M10" s="568" t="s">
        <v>523</v>
      </c>
      <c r="N10" s="569"/>
      <c r="O10" s="292">
        <v>463</v>
      </c>
      <c r="P10" s="292">
        <v>95</v>
      </c>
      <c r="Q10" s="292">
        <v>34</v>
      </c>
      <c r="R10" s="292">
        <v>368</v>
      </c>
      <c r="S10" s="260">
        <v>960</v>
      </c>
      <c r="T10" s="216">
        <v>0.18397853583748563</v>
      </c>
      <c r="U10" s="570" t="s">
        <v>524</v>
      </c>
      <c r="V10" s="571"/>
      <c r="X10" s="568" t="s">
        <v>523</v>
      </c>
      <c r="Y10" s="569"/>
      <c r="Z10" s="267">
        <v>664</v>
      </c>
      <c r="AA10" s="267">
        <v>124</v>
      </c>
      <c r="AB10" s="267">
        <v>53</v>
      </c>
      <c r="AC10" s="267">
        <v>502</v>
      </c>
      <c r="AD10" s="268">
        <v>1343</v>
      </c>
      <c r="AE10" s="216">
        <v>0.25349188372970932</v>
      </c>
      <c r="AF10" s="570" t="s">
        <v>524</v>
      </c>
      <c r="AG10" s="571"/>
      <c r="AI10" s="568" t="s">
        <v>523</v>
      </c>
      <c r="AJ10" s="569"/>
      <c r="AK10" s="267">
        <v>649</v>
      </c>
      <c r="AL10" s="267">
        <v>136</v>
      </c>
      <c r="AM10" s="267">
        <v>49</v>
      </c>
      <c r="AN10" s="267">
        <v>513</v>
      </c>
      <c r="AO10" s="268">
        <v>1347</v>
      </c>
      <c r="AP10" s="216">
        <v>0.2471559633027523</v>
      </c>
      <c r="AQ10" s="570" t="s">
        <v>524</v>
      </c>
      <c r="AR10" s="571"/>
    </row>
    <row r="11" spans="2:44" ht="24" customHeight="1">
      <c r="B11" s="560" t="s">
        <v>802</v>
      </c>
      <c r="C11" s="263" t="s">
        <v>518</v>
      </c>
      <c r="D11" s="33">
        <v>403</v>
      </c>
      <c r="E11" s="33">
        <v>96</v>
      </c>
      <c r="F11" s="33">
        <v>45</v>
      </c>
      <c r="G11" s="33">
        <v>402</v>
      </c>
      <c r="H11" s="103">
        <v>946</v>
      </c>
      <c r="I11" s="211">
        <f>H11/$H$18</f>
        <v>0.20166275847367299</v>
      </c>
      <c r="J11" s="264" t="s">
        <v>518</v>
      </c>
      <c r="K11" s="561" t="s">
        <v>526</v>
      </c>
      <c r="L11" s="159"/>
      <c r="M11" s="560" t="s">
        <v>802</v>
      </c>
      <c r="N11" s="263" t="s">
        <v>518</v>
      </c>
      <c r="O11" s="33">
        <v>341</v>
      </c>
      <c r="P11" s="33">
        <v>85</v>
      </c>
      <c r="Q11" s="33">
        <v>23</v>
      </c>
      <c r="R11" s="33">
        <v>310</v>
      </c>
      <c r="S11" s="103">
        <v>759</v>
      </c>
      <c r="T11" s="211">
        <v>0.14545802989651208</v>
      </c>
      <c r="U11" s="264" t="s">
        <v>518</v>
      </c>
      <c r="V11" s="561" t="s">
        <v>526</v>
      </c>
      <c r="X11" s="560" t="s">
        <v>802</v>
      </c>
      <c r="Y11" s="263" t="s">
        <v>518</v>
      </c>
      <c r="Z11" s="102">
        <v>346</v>
      </c>
      <c r="AA11" s="102">
        <v>77</v>
      </c>
      <c r="AB11" s="102">
        <v>30</v>
      </c>
      <c r="AC11" s="102">
        <v>282</v>
      </c>
      <c r="AD11" s="103">
        <v>735</v>
      </c>
      <c r="AE11" s="211">
        <v>0.13873159682899208</v>
      </c>
      <c r="AF11" s="264" t="s">
        <v>518</v>
      </c>
      <c r="AG11" s="561" t="s">
        <v>526</v>
      </c>
      <c r="AI11" s="560" t="s">
        <v>802</v>
      </c>
      <c r="AJ11" s="263" t="s">
        <v>518</v>
      </c>
      <c r="AK11" s="102">
        <v>407</v>
      </c>
      <c r="AL11" s="102">
        <v>78</v>
      </c>
      <c r="AM11" s="102">
        <v>26</v>
      </c>
      <c r="AN11" s="102">
        <v>304</v>
      </c>
      <c r="AO11" s="103">
        <v>815</v>
      </c>
      <c r="AP11" s="211">
        <v>0.14954128440366973</v>
      </c>
      <c r="AQ11" s="264" t="s">
        <v>518</v>
      </c>
      <c r="AR11" s="561" t="s">
        <v>526</v>
      </c>
    </row>
    <row r="12" spans="2:44" ht="24" customHeight="1">
      <c r="B12" s="560"/>
      <c r="C12" s="263" t="s">
        <v>520</v>
      </c>
      <c r="D12" s="33">
        <v>262</v>
      </c>
      <c r="E12" s="33">
        <v>73</v>
      </c>
      <c r="F12" s="33">
        <v>28</v>
      </c>
      <c r="G12" s="33">
        <v>323</v>
      </c>
      <c r="H12" s="103">
        <v>686</v>
      </c>
      <c r="I12" s="211">
        <f t="shared" ref="I12:I17" si="0">H12/$H$18</f>
        <v>0.14623747601790663</v>
      </c>
      <c r="J12" s="264" t="s">
        <v>520</v>
      </c>
      <c r="K12" s="561"/>
      <c r="L12" s="159"/>
      <c r="M12" s="560"/>
      <c r="N12" s="263" t="s">
        <v>520</v>
      </c>
      <c r="O12" s="33">
        <v>279</v>
      </c>
      <c r="P12" s="33">
        <v>66</v>
      </c>
      <c r="Q12" s="33">
        <v>20</v>
      </c>
      <c r="R12" s="33">
        <v>270</v>
      </c>
      <c r="S12" s="103">
        <v>635</v>
      </c>
      <c r="T12" s="211">
        <v>0.12169413568417017</v>
      </c>
      <c r="U12" s="264" t="s">
        <v>520</v>
      </c>
      <c r="V12" s="561"/>
      <c r="X12" s="560"/>
      <c r="Y12" s="263" t="s">
        <v>520</v>
      </c>
      <c r="Z12" s="102">
        <v>275</v>
      </c>
      <c r="AA12" s="102">
        <v>55</v>
      </c>
      <c r="AB12" s="102">
        <v>19</v>
      </c>
      <c r="AC12" s="102">
        <v>262</v>
      </c>
      <c r="AD12" s="103">
        <v>611</v>
      </c>
      <c r="AE12" s="211">
        <v>0.11532653831634579</v>
      </c>
      <c r="AF12" s="264" t="s">
        <v>520</v>
      </c>
      <c r="AG12" s="561"/>
      <c r="AI12" s="560"/>
      <c r="AJ12" s="263" t="s">
        <v>520</v>
      </c>
      <c r="AK12" s="102">
        <v>280</v>
      </c>
      <c r="AL12" s="102">
        <v>79</v>
      </c>
      <c r="AM12" s="102">
        <v>16</v>
      </c>
      <c r="AN12" s="102">
        <v>286</v>
      </c>
      <c r="AO12" s="103">
        <v>661</v>
      </c>
      <c r="AP12" s="211">
        <v>0.12128440366972477</v>
      </c>
      <c r="AQ12" s="264" t="s">
        <v>520</v>
      </c>
      <c r="AR12" s="561"/>
    </row>
    <row r="13" spans="2:44" ht="24" customHeight="1">
      <c r="B13" s="560"/>
      <c r="C13" s="263" t="s">
        <v>521</v>
      </c>
      <c r="D13" s="33">
        <v>297</v>
      </c>
      <c r="E13" s="33">
        <v>112</v>
      </c>
      <c r="F13" s="33">
        <v>20</v>
      </c>
      <c r="G13" s="33">
        <v>401</v>
      </c>
      <c r="H13" s="103">
        <v>830</v>
      </c>
      <c r="I13" s="211">
        <f t="shared" si="0"/>
        <v>0.17693455553186954</v>
      </c>
      <c r="J13" s="264" t="s">
        <v>521</v>
      </c>
      <c r="K13" s="561"/>
      <c r="L13" s="159"/>
      <c r="M13" s="560"/>
      <c r="N13" s="263" t="s">
        <v>521</v>
      </c>
      <c r="O13" s="33">
        <v>304</v>
      </c>
      <c r="P13" s="33">
        <v>115</v>
      </c>
      <c r="Q13" s="33">
        <v>30</v>
      </c>
      <c r="R13" s="33">
        <v>410</v>
      </c>
      <c r="S13" s="103">
        <v>859</v>
      </c>
      <c r="T13" s="211">
        <v>0.16462246071291683</v>
      </c>
      <c r="U13" s="264" t="s">
        <v>521</v>
      </c>
      <c r="V13" s="561"/>
      <c r="X13" s="560"/>
      <c r="Y13" s="263" t="s">
        <v>521</v>
      </c>
      <c r="Z13" s="102">
        <v>283</v>
      </c>
      <c r="AA13" s="102">
        <v>107</v>
      </c>
      <c r="AB13" s="102">
        <v>30</v>
      </c>
      <c r="AC13" s="102">
        <v>369</v>
      </c>
      <c r="AD13" s="103">
        <v>789</v>
      </c>
      <c r="AE13" s="211">
        <v>0.14892412231030577</v>
      </c>
      <c r="AF13" s="264" t="s">
        <v>521</v>
      </c>
      <c r="AG13" s="561"/>
      <c r="AI13" s="560"/>
      <c r="AJ13" s="263" t="s">
        <v>521</v>
      </c>
      <c r="AK13" s="102">
        <v>313</v>
      </c>
      <c r="AL13" s="102">
        <v>120</v>
      </c>
      <c r="AM13" s="102">
        <v>36</v>
      </c>
      <c r="AN13" s="102">
        <v>414</v>
      </c>
      <c r="AO13" s="103">
        <v>883</v>
      </c>
      <c r="AP13" s="211">
        <v>0.1620183486238532</v>
      </c>
      <c r="AQ13" s="264" t="s">
        <v>521</v>
      </c>
      <c r="AR13" s="561"/>
    </row>
    <row r="14" spans="2:44" ht="24" customHeight="1">
      <c r="B14" s="560"/>
      <c r="C14" s="263" t="s">
        <v>527</v>
      </c>
      <c r="D14" s="33">
        <v>135</v>
      </c>
      <c r="E14" s="33">
        <v>87</v>
      </c>
      <c r="F14" s="33">
        <v>18</v>
      </c>
      <c r="G14" s="33">
        <v>215</v>
      </c>
      <c r="H14" s="103">
        <v>455</v>
      </c>
      <c r="I14" s="211">
        <f t="shared" si="0"/>
        <v>9.6994244297591126E-2</v>
      </c>
      <c r="J14" s="264" t="s">
        <v>527</v>
      </c>
      <c r="K14" s="561"/>
      <c r="L14" s="159"/>
      <c r="M14" s="560"/>
      <c r="N14" s="263" t="s">
        <v>527</v>
      </c>
      <c r="O14" s="33">
        <v>111</v>
      </c>
      <c r="P14" s="33">
        <v>117</v>
      </c>
      <c r="Q14" s="33">
        <v>19</v>
      </c>
      <c r="R14" s="33">
        <v>274</v>
      </c>
      <c r="S14" s="103">
        <v>521</v>
      </c>
      <c r="T14" s="211">
        <v>9.9846684553468762E-2</v>
      </c>
      <c r="U14" s="264" t="s">
        <v>527</v>
      </c>
      <c r="V14" s="561"/>
      <c r="X14" s="560"/>
      <c r="Y14" s="263" t="s">
        <v>527</v>
      </c>
      <c r="Z14" s="102">
        <v>114</v>
      </c>
      <c r="AA14" s="102">
        <v>92</v>
      </c>
      <c r="AB14" s="102">
        <v>15</v>
      </c>
      <c r="AC14" s="102">
        <v>257</v>
      </c>
      <c r="AD14" s="103">
        <v>478</v>
      </c>
      <c r="AE14" s="211">
        <v>9.022272555681389E-2</v>
      </c>
      <c r="AF14" s="264" t="s">
        <v>527</v>
      </c>
      <c r="AG14" s="561"/>
      <c r="AI14" s="560"/>
      <c r="AJ14" s="263" t="s">
        <v>527</v>
      </c>
      <c r="AK14" s="102">
        <v>120</v>
      </c>
      <c r="AL14" s="102">
        <v>98</v>
      </c>
      <c r="AM14" s="102">
        <v>10</v>
      </c>
      <c r="AN14" s="102">
        <v>226</v>
      </c>
      <c r="AO14" s="103">
        <v>454</v>
      </c>
      <c r="AP14" s="211">
        <v>8.3302752293577975E-2</v>
      </c>
      <c r="AQ14" s="264" t="s">
        <v>527</v>
      </c>
      <c r="AR14" s="561"/>
    </row>
    <row r="15" spans="2:44" ht="24" customHeight="1">
      <c r="B15" s="560"/>
      <c r="C15" s="265" t="s">
        <v>528</v>
      </c>
      <c r="D15" s="33">
        <v>46</v>
      </c>
      <c r="E15" s="33">
        <v>71</v>
      </c>
      <c r="F15" s="33">
        <v>8</v>
      </c>
      <c r="G15" s="33">
        <v>107</v>
      </c>
      <c r="H15" s="103">
        <v>232</v>
      </c>
      <c r="I15" s="211">
        <f t="shared" si="0"/>
        <v>4.9456405883606905E-2</v>
      </c>
      <c r="J15" s="264" t="s">
        <v>528</v>
      </c>
      <c r="K15" s="561"/>
      <c r="L15" s="159"/>
      <c r="M15" s="560"/>
      <c r="N15" s="265" t="s">
        <v>528</v>
      </c>
      <c r="O15" s="33">
        <v>55</v>
      </c>
      <c r="P15" s="33">
        <v>60</v>
      </c>
      <c r="Q15" s="33">
        <v>8</v>
      </c>
      <c r="R15" s="33">
        <v>135</v>
      </c>
      <c r="S15" s="103">
        <v>258</v>
      </c>
      <c r="T15" s="211">
        <v>4.9444231506324265E-2</v>
      </c>
      <c r="U15" s="264" t="s">
        <v>528</v>
      </c>
      <c r="V15" s="561"/>
      <c r="X15" s="560"/>
      <c r="Y15" s="265" t="s">
        <v>528</v>
      </c>
      <c r="Z15" s="102">
        <v>33</v>
      </c>
      <c r="AA15" s="102">
        <v>69</v>
      </c>
      <c r="AB15" s="102">
        <v>6</v>
      </c>
      <c r="AC15" s="102">
        <v>95</v>
      </c>
      <c r="AD15" s="103">
        <v>203</v>
      </c>
      <c r="AE15" s="211">
        <v>3.831634579086448E-2</v>
      </c>
      <c r="AF15" s="264" t="s">
        <v>528</v>
      </c>
      <c r="AG15" s="561"/>
      <c r="AI15" s="560"/>
      <c r="AJ15" s="265" t="s">
        <v>528</v>
      </c>
      <c r="AK15" s="102">
        <v>53</v>
      </c>
      <c r="AL15" s="102">
        <v>67</v>
      </c>
      <c r="AM15" s="102">
        <v>1</v>
      </c>
      <c r="AN15" s="102">
        <v>102</v>
      </c>
      <c r="AO15" s="103">
        <v>223</v>
      </c>
      <c r="AP15" s="211">
        <v>4.0917431192660551E-2</v>
      </c>
      <c r="AQ15" s="264" t="s">
        <v>528</v>
      </c>
      <c r="AR15" s="561"/>
    </row>
    <row r="16" spans="2:44" ht="24" customHeight="1">
      <c r="B16" s="560"/>
      <c r="C16" s="265" t="s">
        <v>529</v>
      </c>
      <c r="D16" s="33">
        <v>20</v>
      </c>
      <c r="E16" s="33">
        <v>67</v>
      </c>
      <c r="F16" s="33">
        <v>4</v>
      </c>
      <c r="G16" s="33">
        <v>57</v>
      </c>
      <c r="H16" s="103">
        <v>148</v>
      </c>
      <c r="I16" s="211">
        <f t="shared" si="0"/>
        <v>3.1549776167128542E-2</v>
      </c>
      <c r="J16" s="264" t="s">
        <v>529</v>
      </c>
      <c r="K16" s="561"/>
      <c r="L16" s="159"/>
      <c r="M16" s="560"/>
      <c r="N16" s="265" t="s">
        <v>529</v>
      </c>
      <c r="O16" s="33">
        <v>30</v>
      </c>
      <c r="P16" s="33">
        <v>81</v>
      </c>
      <c r="Q16" s="33">
        <v>4</v>
      </c>
      <c r="R16" s="33">
        <v>81</v>
      </c>
      <c r="S16" s="103">
        <v>196</v>
      </c>
      <c r="T16" s="211">
        <v>3.7562284400153315E-2</v>
      </c>
      <c r="U16" s="264" t="s">
        <v>529</v>
      </c>
      <c r="V16" s="561"/>
      <c r="X16" s="560"/>
      <c r="Y16" s="265" t="s">
        <v>529</v>
      </c>
      <c r="Z16" s="102">
        <v>26</v>
      </c>
      <c r="AA16" s="102">
        <v>103</v>
      </c>
      <c r="AB16" s="102">
        <v>6</v>
      </c>
      <c r="AC16" s="102">
        <v>87</v>
      </c>
      <c r="AD16" s="103">
        <v>222</v>
      </c>
      <c r="AE16" s="211">
        <v>4.1902604756511891E-2</v>
      </c>
      <c r="AF16" s="264" t="s">
        <v>529</v>
      </c>
      <c r="AG16" s="561"/>
      <c r="AI16" s="560"/>
      <c r="AJ16" s="265" t="s">
        <v>529</v>
      </c>
      <c r="AK16" s="102">
        <v>31</v>
      </c>
      <c r="AL16" s="102">
        <v>72</v>
      </c>
      <c r="AM16" s="102">
        <v>3</v>
      </c>
      <c r="AN16" s="102">
        <v>76</v>
      </c>
      <c r="AO16" s="103">
        <v>182</v>
      </c>
      <c r="AP16" s="211">
        <v>3.339449541284404E-2</v>
      </c>
      <c r="AQ16" s="264" t="s">
        <v>529</v>
      </c>
      <c r="AR16" s="561"/>
    </row>
    <row r="17" spans="2:44" ht="24" customHeight="1">
      <c r="B17" s="560"/>
      <c r="C17" s="265" t="s">
        <v>530</v>
      </c>
      <c r="D17" s="33">
        <v>8</v>
      </c>
      <c r="E17" s="33">
        <v>55</v>
      </c>
      <c r="F17" s="33">
        <v>1</v>
      </c>
      <c r="G17" s="33">
        <v>11</v>
      </c>
      <c r="H17" s="103">
        <v>75</v>
      </c>
      <c r="I17" s="211">
        <f t="shared" si="0"/>
        <v>1.5988062246855683E-2</v>
      </c>
      <c r="J17" s="266" t="s">
        <v>530</v>
      </c>
      <c r="K17" s="561"/>
      <c r="L17" s="159"/>
      <c r="M17" s="560"/>
      <c r="N17" s="265" t="s">
        <v>530</v>
      </c>
      <c r="O17" s="33">
        <v>16</v>
      </c>
      <c r="P17" s="33">
        <v>57</v>
      </c>
      <c r="Q17" s="33">
        <v>1</v>
      </c>
      <c r="R17" s="33">
        <v>41</v>
      </c>
      <c r="S17" s="103">
        <v>115</v>
      </c>
      <c r="T17" s="211">
        <v>2.2039095438865466E-2</v>
      </c>
      <c r="U17" s="266" t="s">
        <v>530</v>
      </c>
      <c r="V17" s="561"/>
      <c r="X17" s="560"/>
      <c r="Y17" s="265" t="s">
        <v>530</v>
      </c>
      <c r="Z17" s="102">
        <v>10</v>
      </c>
      <c r="AA17" s="102">
        <v>55</v>
      </c>
      <c r="AB17" s="102">
        <v>2</v>
      </c>
      <c r="AC17" s="102">
        <v>22</v>
      </c>
      <c r="AD17" s="103">
        <v>89</v>
      </c>
      <c r="AE17" s="211">
        <v>1.6798791996979992E-2</v>
      </c>
      <c r="AF17" s="266" t="s">
        <v>530</v>
      </c>
      <c r="AG17" s="561"/>
      <c r="AI17" s="560"/>
      <c r="AJ17" s="265" t="s">
        <v>530</v>
      </c>
      <c r="AK17" s="102">
        <v>13</v>
      </c>
      <c r="AL17" s="102">
        <v>70</v>
      </c>
      <c r="AM17" s="102">
        <v>0</v>
      </c>
      <c r="AN17" s="102">
        <v>25</v>
      </c>
      <c r="AO17" s="103">
        <v>108</v>
      </c>
      <c r="AP17" s="211">
        <v>1.981651376146789E-2</v>
      </c>
      <c r="AQ17" s="266" t="s">
        <v>530</v>
      </c>
      <c r="AR17" s="561"/>
    </row>
    <row r="18" spans="2:44" ht="24" customHeight="1" thickBot="1">
      <c r="B18" s="562" t="s">
        <v>320</v>
      </c>
      <c r="C18" s="562"/>
      <c r="D18" s="106">
        <v>1764</v>
      </c>
      <c r="E18" s="106">
        <v>714</v>
      </c>
      <c r="F18" s="106">
        <v>174</v>
      </c>
      <c r="G18" s="106">
        <v>2039</v>
      </c>
      <c r="H18" s="106">
        <v>4691</v>
      </c>
      <c r="I18" s="293">
        <f>H18/H18</f>
        <v>1</v>
      </c>
      <c r="J18" s="563" t="s">
        <v>416</v>
      </c>
      <c r="K18" s="563"/>
      <c r="L18" s="159"/>
      <c r="M18" s="576" t="s">
        <v>320</v>
      </c>
      <c r="N18" s="576"/>
      <c r="O18" s="255">
        <v>1917</v>
      </c>
      <c r="P18" s="255">
        <v>785</v>
      </c>
      <c r="Q18" s="255">
        <v>191</v>
      </c>
      <c r="R18" s="255">
        <v>2325</v>
      </c>
      <c r="S18" s="255">
        <v>5218</v>
      </c>
      <c r="T18" s="305">
        <v>1</v>
      </c>
      <c r="U18" s="577" t="s">
        <v>416</v>
      </c>
      <c r="V18" s="577"/>
      <c r="X18" s="562" t="s">
        <v>320</v>
      </c>
      <c r="Y18" s="562"/>
      <c r="Z18" s="106">
        <v>2011</v>
      </c>
      <c r="AA18" s="106">
        <v>796</v>
      </c>
      <c r="AB18" s="106">
        <v>225</v>
      </c>
      <c r="AC18" s="106">
        <v>2266</v>
      </c>
      <c r="AD18" s="106">
        <v>5298</v>
      </c>
      <c r="AE18" s="293">
        <v>1</v>
      </c>
      <c r="AF18" s="563" t="s">
        <v>416</v>
      </c>
      <c r="AG18" s="563"/>
      <c r="AI18" s="562" t="s">
        <v>320</v>
      </c>
      <c r="AJ18" s="562"/>
      <c r="AK18" s="269">
        <v>2163</v>
      </c>
      <c r="AL18" s="269">
        <v>816</v>
      </c>
      <c r="AM18" s="269">
        <v>199</v>
      </c>
      <c r="AN18" s="269">
        <v>2272</v>
      </c>
      <c r="AO18" s="269">
        <v>5450</v>
      </c>
      <c r="AP18" s="270">
        <v>1</v>
      </c>
      <c r="AQ18" s="563" t="s">
        <v>416</v>
      </c>
      <c r="AR18" s="563"/>
    </row>
    <row r="19" spans="2:44" ht="72" customHeight="1">
      <c r="B19" s="497" t="s">
        <v>351</v>
      </c>
      <c r="C19" s="497"/>
      <c r="D19" s="497"/>
      <c r="E19" s="497"/>
      <c r="F19" s="497"/>
      <c r="G19" s="488" t="s">
        <v>707</v>
      </c>
      <c r="H19" s="488"/>
      <c r="I19" s="488"/>
      <c r="J19" s="488"/>
      <c r="K19" s="488"/>
      <c r="M19" s="526" t="s">
        <v>351</v>
      </c>
      <c r="N19" s="526"/>
      <c r="O19" s="526"/>
      <c r="P19" s="526"/>
      <c r="Q19" s="526"/>
      <c r="R19" s="510" t="s">
        <v>707</v>
      </c>
      <c r="S19" s="510"/>
      <c r="T19" s="510"/>
      <c r="U19" s="510"/>
      <c r="V19" s="510"/>
      <c r="X19" s="497" t="s">
        <v>351</v>
      </c>
      <c r="Y19" s="497"/>
      <c r="Z19" s="497"/>
      <c r="AA19" s="497"/>
      <c r="AB19" s="497"/>
      <c r="AC19" s="488" t="s">
        <v>707</v>
      </c>
      <c r="AD19" s="488"/>
      <c r="AE19" s="488"/>
      <c r="AF19" s="488"/>
      <c r="AG19" s="488"/>
      <c r="AI19" s="497" t="s">
        <v>718</v>
      </c>
      <c r="AJ19" s="497"/>
      <c r="AK19" s="497"/>
      <c r="AL19" s="497"/>
      <c r="AM19" s="497"/>
      <c r="AN19" s="488" t="s">
        <v>719</v>
      </c>
      <c r="AO19" s="488"/>
      <c r="AP19" s="488"/>
      <c r="AQ19" s="488"/>
      <c r="AR19" s="488"/>
    </row>
  </sheetData>
  <mergeCells count="56">
    <mergeCell ref="B2:K2"/>
    <mergeCell ref="B3:K3"/>
    <mergeCell ref="B4:C5"/>
    <mergeCell ref="J4:K5"/>
    <mergeCell ref="B6:B9"/>
    <mergeCell ref="K6:K9"/>
    <mergeCell ref="B19:F19"/>
    <mergeCell ref="G19:K19"/>
    <mergeCell ref="M2:V2"/>
    <mergeCell ref="M3:V3"/>
    <mergeCell ref="M4:N5"/>
    <mergeCell ref="U4:V5"/>
    <mergeCell ref="M6:M9"/>
    <mergeCell ref="V6:V9"/>
    <mergeCell ref="M10:N10"/>
    <mergeCell ref="U10:V10"/>
    <mergeCell ref="B10:C10"/>
    <mergeCell ref="J10:K10"/>
    <mergeCell ref="B11:B17"/>
    <mergeCell ref="K11:K17"/>
    <mergeCell ref="B18:C18"/>
    <mergeCell ref="J18:K18"/>
    <mergeCell ref="M11:M17"/>
    <mergeCell ref="V11:V17"/>
    <mergeCell ref="M18:N18"/>
    <mergeCell ref="U18:V18"/>
    <mergeCell ref="M19:Q19"/>
    <mergeCell ref="R19:V19"/>
    <mergeCell ref="X2:AG2"/>
    <mergeCell ref="X3:AG3"/>
    <mergeCell ref="X4:Y5"/>
    <mergeCell ref="AF4:AG5"/>
    <mergeCell ref="X6:X9"/>
    <mergeCell ref="AG6:AG9"/>
    <mergeCell ref="X19:AB19"/>
    <mergeCell ref="AC19:AG19"/>
    <mergeCell ref="AI2:AR2"/>
    <mergeCell ref="AI3:AR3"/>
    <mergeCell ref="AI4:AJ5"/>
    <mergeCell ref="AQ4:AR5"/>
    <mergeCell ref="AI6:AI9"/>
    <mergeCell ref="AR6:AR9"/>
    <mergeCell ref="AI10:AJ10"/>
    <mergeCell ref="AQ10:AR10"/>
    <mergeCell ref="X10:Y10"/>
    <mergeCell ref="AF10:AG10"/>
    <mergeCell ref="X11:X17"/>
    <mergeCell ref="AG11:AG17"/>
    <mergeCell ref="X18:Y18"/>
    <mergeCell ref="AF18:AG18"/>
    <mergeCell ref="AI11:AI17"/>
    <mergeCell ref="AR11:AR17"/>
    <mergeCell ref="AI18:AJ18"/>
    <mergeCell ref="AQ18:AR18"/>
    <mergeCell ref="AI19:AM19"/>
    <mergeCell ref="AN19:AR19"/>
  </mergeCells>
  <pageMargins left="0.7" right="0.7" top="0.75" bottom="0.75" header="0.3" footer="0.3"/>
  <pageSetup scale="7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18B7-0536-44B0-B8E2-3C695845B6D3}">
  <dimension ref="A1:BA26"/>
  <sheetViews>
    <sheetView showGridLines="0" rightToLeft="1" topLeftCell="Y1" zoomScaleNormal="100" zoomScaleSheetLayoutView="93" workbookViewId="0">
      <selection activeCell="AR39" sqref="AR39"/>
    </sheetView>
  </sheetViews>
  <sheetFormatPr defaultColWidth="8.7265625" defaultRowHeight="24" customHeight="1"/>
  <cols>
    <col min="1" max="1" width="15.7265625" style="60" customWidth="1"/>
    <col min="2" max="2" width="26" style="44" customWidth="1"/>
    <col min="3" max="12" width="6.81640625" style="60" customWidth="1"/>
    <col min="13" max="13" width="26" style="44" customWidth="1"/>
    <col min="14" max="16384" width="8.7265625" style="60"/>
  </cols>
  <sheetData>
    <row r="1" spans="2:53" ht="50.15" customHeight="1">
      <c r="O1" s="44"/>
      <c r="Z1" s="44"/>
      <c r="AB1" s="44"/>
      <c r="AM1" s="44"/>
      <c r="AO1" s="44"/>
      <c r="BA1" s="44"/>
    </row>
    <row r="2" spans="2:53" ht="24" customHeight="1">
      <c r="B2" s="511" t="s">
        <v>803</v>
      </c>
      <c r="C2" s="511"/>
      <c r="D2" s="511"/>
      <c r="E2" s="511"/>
      <c r="F2" s="511"/>
      <c r="G2" s="511"/>
      <c r="H2" s="511"/>
      <c r="I2" s="511"/>
      <c r="J2" s="511"/>
      <c r="K2" s="511"/>
      <c r="L2" s="511"/>
      <c r="M2" s="511"/>
      <c r="O2" s="511" t="s">
        <v>804</v>
      </c>
      <c r="P2" s="511"/>
      <c r="Q2" s="511"/>
      <c r="R2" s="511"/>
      <c r="S2" s="511"/>
      <c r="T2" s="511"/>
      <c r="U2" s="511"/>
      <c r="V2" s="511"/>
      <c r="W2" s="511"/>
      <c r="X2" s="511"/>
      <c r="Y2" s="511"/>
      <c r="Z2" s="511"/>
      <c r="AB2" s="511" t="s">
        <v>805</v>
      </c>
      <c r="AC2" s="511"/>
      <c r="AD2" s="511"/>
      <c r="AE2" s="511"/>
      <c r="AF2" s="511"/>
      <c r="AG2" s="511"/>
      <c r="AH2" s="511"/>
      <c r="AI2" s="511"/>
      <c r="AJ2" s="511"/>
      <c r="AK2" s="511"/>
      <c r="AL2" s="511"/>
      <c r="AM2" s="511"/>
      <c r="AO2" s="511" t="s">
        <v>806</v>
      </c>
      <c r="AP2" s="511"/>
      <c r="AQ2" s="511"/>
      <c r="AR2" s="511"/>
      <c r="AS2" s="511"/>
      <c r="AT2" s="511"/>
      <c r="AU2" s="511"/>
      <c r="AV2" s="511"/>
      <c r="AW2" s="511"/>
      <c r="AX2" s="511"/>
      <c r="AY2" s="511"/>
      <c r="AZ2" s="511"/>
      <c r="BA2" s="511"/>
    </row>
    <row r="3" spans="2:53" ht="24" customHeight="1">
      <c r="B3" s="499" t="s">
        <v>807</v>
      </c>
      <c r="C3" s="499"/>
      <c r="D3" s="499"/>
      <c r="E3" s="499"/>
      <c r="F3" s="499"/>
      <c r="G3" s="499"/>
      <c r="H3" s="499"/>
      <c r="I3" s="499"/>
      <c r="J3" s="499"/>
      <c r="K3" s="499"/>
      <c r="L3" s="499"/>
      <c r="M3" s="499"/>
      <c r="O3" s="499" t="s">
        <v>808</v>
      </c>
      <c r="P3" s="499"/>
      <c r="Q3" s="499"/>
      <c r="R3" s="499"/>
      <c r="S3" s="499"/>
      <c r="T3" s="499"/>
      <c r="U3" s="499"/>
      <c r="V3" s="499"/>
      <c r="W3" s="499"/>
      <c r="X3" s="499"/>
      <c r="Y3" s="499"/>
      <c r="Z3" s="499"/>
      <c r="AB3" s="499" t="s">
        <v>809</v>
      </c>
      <c r="AC3" s="499"/>
      <c r="AD3" s="499"/>
      <c r="AE3" s="499"/>
      <c r="AF3" s="499"/>
      <c r="AG3" s="499"/>
      <c r="AH3" s="499"/>
      <c r="AI3" s="499"/>
      <c r="AJ3" s="499"/>
      <c r="AK3" s="499"/>
      <c r="AL3" s="499"/>
      <c r="AM3" s="499"/>
      <c r="AO3" s="499" t="s">
        <v>810</v>
      </c>
      <c r="AP3" s="499"/>
      <c r="AQ3" s="499"/>
      <c r="AR3" s="499"/>
      <c r="AS3" s="499"/>
      <c r="AT3" s="499"/>
      <c r="AU3" s="499"/>
      <c r="AV3" s="499"/>
      <c r="AW3" s="499"/>
      <c r="AX3" s="499"/>
      <c r="AY3" s="499"/>
      <c r="AZ3" s="499"/>
      <c r="BA3" s="499"/>
    </row>
    <row r="4" spans="2:53" ht="32.25" customHeight="1">
      <c r="B4" s="548" t="s">
        <v>541</v>
      </c>
      <c r="C4" s="549" t="s">
        <v>542</v>
      </c>
      <c r="D4" s="550"/>
      <c r="E4" s="550"/>
      <c r="F4" s="550"/>
      <c r="G4" s="550"/>
      <c r="H4" s="550"/>
      <c r="I4" s="550"/>
      <c r="J4" s="550"/>
      <c r="K4" s="550"/>
      <c r="L4" s="550"/>
      <c r="M4" s="574" t="s">
        <v>543</v>
      </c>
      <c r="O4" s="548" t="s">
        <v>541</v>
      </c>
      <c r="P4" s="549" t="s">
        <v>542</v>
      </c>
      <c r="Q4" s="550"/>
      <c r="R4" s="550"/>
      <c r="S4" s="550"/>
      <c r="T4" s="550"/>
      <c r="U4" s="550"/>
      <c r="V4" s="550"/>
      <c r="W4" s="550"/>
      <c r="X4" s="550"/>
      <c r="Y4" s="550"/>
      <c r="Z4" s="574" t="s">
        <v>543</v>
      </c>
      <c r="AB4" s="548" t="s">
        <v>541</v>
      </c>
      <c r="AC4" s="549" t="s">
        <v>542</v>
      </c>
      <c r="AD4" s="550"/>
      <c r="AE4" s="550"/>
      <c r="AF4" s="550"/>
      <c r="AG4" s="550"/>
      <c r="AH4" s="550"/>
      <c r="AI4" s="550"/>
      <c r="AJ4" s="550"/>
      <c r="AK4" s="550"/>
      <c r="AL4" s="550"/>
      <c r="AM4" s="574" t="s">
        <v>543</v>
      </c>
      <c r="AO4" s="548" t="s">
        <v>541</v>
      </c>
      <c r="AP4" s="549" t="s">
        <v>542</v>
      </c>
      <c r="AQ4" s="550"/>
      <c r="AR4" s="550"/>
      <c r="AS4" s="550"/>
      <c r="AT4" s="550"/>
      <c r="AU4" s="550"/>
      <c r="AV4" s="550"/>
      <c r="AW4" s="550"/>
      <c r="AX4" s="550"/>
      <c r="AY4" s="550"/>
      <c r="AZ4" s="550"/>
      <c r="BA4" s="574" t="s">
        <v>543</v>
      </c>
    </row>
    <row r="5" spans="2:53" ht="34.5" customHeight="1">
      <c r="B5" s="548"/>
      <c r="C5" s="45" t="s">
        <v>546</v>
      </c>
      <c r="D5" s="45" t="s">
        <v>547</v>
      </c>
      <c r="E5" s="45" t="s">
        <v>548</v>
      </c>
      <c r="F5" s="45" t="s">
        <v>549</v>
      </c>
      <c r="G5" s="45" t="s">
        <v>550</v>
      </c>
      <c r="H5" s="45" t="s">
        <v>551</v>
      </c>
      <c r="I5" s="45" t="s">
        <v>552</v>
      </c>
      <c r="J5" s="45" t="s">
        <v>553</v>
      </c>
      <c r="K5" s="45" t="s">
        <v>320</v>
      </c>
      <c r="L5" s="45" t="s">
        <v>389</v>
      </c>
      <c r="M5" s="574"/>
      <c r="O5" s="548"/>
      <c r="P5" s="45" t="s">
        <v>546</v>
      </c>
      <c r="Q5" s="45" t="s">
        <v>547</v>
      </c>
      <c r="R5" s="45" t="s">
        <v>548</v>
      </c>
      <c r="S5" s="45" t="s">
        <v>549</v>
      </c>
      <c r="T5" s="45" t="s">
        <v>550</v>
      </c>
      <c r="U5" s="45" t="s">
        <v>551</v>
      </c>
      <c r="V5" s="45" t="s">
        <v>552</v>
      </c>
      <c r="W5" s="45" t="s">
        <v>553</v>
      </c>
      <c r="X5" s="45" t="s">
        <v>320</v>
      </c>
      <c r="Y5" s="45" t="s">
        <v>389</v>
      </c>
      <c r="Z5" s="574"/>
      <c r="AB5" s="548"/>
      <c r="AC5" s="45" t="s">
        <v>546</v>
      </c>
      <c r="AD5" s="45" t="s">
        <v>547</v>
      </c>
      <c r="AE5" s="45" t="s">
        <v>548</v>
      </c>
      <c r="AF5" s="45" t="s">
        <v>549</v>
      </c>
      <c r="AG5" s="45" t="s">
        <v>550</v>
      </c>
      <c r="AH5" s="45" t="s">
        <v>551</v>
      </c>
      <c r="AI5" s="45" t="s">
        <v>552</v>
      </c>
      <c r="AJ5" s="45" t="s">
        <v>553</v>
      </c>
      <c r="AK5" s="45" t="s">
        <v>320</v>
      </c>
      <c r="AL5" s="45" t="s">
        <v>389</v>
      </c>
      <c r="AM5" s="574"/>
      <c r="AO5" s="548"/>
      <c r="AP5" s="45" t="s">
        <v>546</v>
      </c>
      <c r="AQ5" s="45" t="s">
        <v>547</v>
      </c>
      <c r="AR5" s="45" t="s">
        <v>548</v>
      </c>
      <c r="AS5" s="45" t="s">
        <v>549</v>
      </c>
      <c r="AT5" s="45" t="s">
        <v>550</v>
      </c>
      <c r="AU5" s="45" t="s">
        <v>551</v>
      </c>
      <c r="AV5" s="45" t="s">
        <v>552</v>
      </c>
      <c r="AW5" s="45" t="s">
        <v>553</v>
      </c>
      <c r="AX5" s="36" t="s">
        <v>555</v>
      </c>
      <c r="AY5" s="45" t="s">
        <v>320</v>
      </c>
      <c r="AZ5" s="45" t="s">
        <v>389</v>
      </c>
      <c r="BA5" s="574"/>
    </row>
    <row r="6" spans="2:53" ht="60.5" customHeight="1">
      <c r="B6" s="548"/>
      <c r="C6" s="112" t="s">
        <v>556</v>
      </c>
      <c r="D6" s="112" t="s">
        <v>811</v>
      </c>
      <c r="E6" s="112" t="s">
        <v>812</v>
      </c>
      <c r="F6" s="112" t="s">
        <v>813</v>
      </c>
      <c r="G6" s="112" t="s">
        <v>814</v>
      </c>
      <c r="H6" s="112" t="s">
        <v>815</v>
      </c>
      <c r="I6" s="112" t="s">
        <v>816</v>
      </c>
      <c r="J6" s="112" t="s">
        <v>817</v>
      </c>
      <c r="K6" s="112" t="s">
        <v>322</v>
      </c>
      <c r="L6" s="112" t="s">
        <v>391</v>
      </c>
      <c r="M6" s="547"/>
      <c r="O6" s="548"/>
      <c r="P6" s="37" t="s">
        <v>556</v>
      </c>
      <c r="Q6" s="37" t="s">
        <v>811</v>
      </c>
      <c r="R6" s="37" t="s">
        <v>812</v>
      </c>
      <c r="S6" s="37" t="s">
        <v>813</v>
      </c>
      <c r="T6" s="37" t="s">
        <v>814</v>
      </c>
      <c r="U6" s="37" t="s">
        <v>815</v>
      </c>
      <c r="V6" s="37" t="s">
        <v>816</v>
      </c>
      <c r="W6" s="37" t="s">
        <v>817</v>
      </c>
      <c r="X6" s="37" t="s">
        <v>322</v>
      </c>
      <c r="Y6" s="37" t="s">
        <v>391</v>
      </c>
      <c r="Z6" s="574"/>
      <c r="AB6" s="548"/>
      <c r="AC6" s="37" t="s">
        <v>556</v>
      </c>
      <c r="AD6" s="37" t="s">
        <v>811</v>
      </c>
      <c r="AE6" s="37" t="s">
        <v>812</v>
      </c>
      <c r="AF6" s="37" t="s">
        <v>813</v>
      </c>
      <c r="AG6" s="37" t="s">
        <v>814</v>
      </c>
      <c r="AH6" s="37" t="s">
        <v>815</v>
      </c>
      <c r="AI6" s="37" t="s">
        <v>816</v>
      </c>
      <c r="AJ6" s="37" t="s">
        <v>817</v>
      </c>
      <c r="AK6" s="37" t="s">
        <v>322</v>
      </c>
      <c r="AL6" s="37" t="s">
        <v>391</v>
      </c>
      <c r="AM6" s="574"/>
      <c r="AO6" s="548"/>
      <c r="AP6" s="37" t="s">
        <v>556</v>
      </c>
      <c r="AQ6" s="37" t="s">
        <v>811</v>
      </c>
      <c r="AR6" s="37" t="s">
        <v>812</v>
      </c>
      <c r="AS6" s="37" t="s">
        <v>813</v>
      </c>
      <c r="AT6" s="37" t="s">
        <v>814</v>
      </c>
      <c r="AU6" s="37" t="s">
        <v>815</v>
      </c>
      <c r="AV6" s="37" t="s">
        <v>816</v>
      </c>
      <c r="AW6" s="37" t="s">
        <v>817</v>
      </c>
      <c r="AX6" s="37" t="s">
        <v>598</v>
      </c>
      <c r="AY6" s="37" t="s">
        <v>322</v>
      </c>
      <c r="AZ6" s="37" t="s">
        <v>391</v>
      </c>
      <c r="BA6" s="574"/>
    </row>
    <row r="7" spans="2:53" ht="24" customHeight="1">
      <c r="B7" s="82" t="s">
        <v>546</v>
      </c>
      <c r="C7" s="33">
        <v>1764</v>
      </c>
      <c r="D7" s="33">
        <v>66</v>
      </c>
      <c r="E7" s="33">
        <v>81</v>
      </c>
      <c r="F7" s="33">
        <v>15</v>
      </c>
      <c r="G7" s="33">
        <v>1</v>
      </c>
      <c r="H7" s="33">
        <v>5</v>
      </c>
      <c r="I7" s="33">
        <v>6</v>
      </c>
      <c r="J7" s="33">
        <v>0</v>
      </c>
      <c r="K7" s="34">
        <v>1938</v>
      </c>
      <c r="L7" s="221">
        <f>K7/$K$15</f>
        <v>0.41313152845875079</v>
      </c>
      <c r="M7" s="85" t="s">
        <v>567</v>
      </c>
      <c r="N7" s="159"/>
      <c r="O7" s="82" t="s">
        <v>546</v>
      </c>
      <c r="P7" s="33">
        <v>1917</v>
      </c>
      <c r="Q7" s="33">
        <v>58</v>
      </c>
      <c r="R7" s="33">
        <v>113</v>
      </c>
      <c r="S7" s="33">
        <v>9</v>
      </c>
      <c r="T7" s="33">
        <v>0</v>
      </c>
      <c r="U7" s="33">
        <v>6</v>
      </c>
      <c r="V7" s="33">
        <v>4</v>
      </c>
      <c r="W7" s="33">
        <v>1</v>
      </c>
      <c r="X7" s="34">
        <v>2108</v>
      </c>
      <c r="Y7" s="221">
        <v>0.40398620160981219</v>
      </c>
      <c r="Z7" s="85" t="s">
        <v>567</v>
      </c>
      <c r="AB7" s="82" t="s">
        <v>546</v>
      </c>
      <c r="AC7" s="33">
        <v>2011</v>
      </c>
      <c r="AD7" s="33">
        <v>78</v>
      </c>
      <c r="AE7" s="33">
        <v>99</v>
      </c>
      <c r="AF7" s="33">
        <v>27</v>
      </c>
      <c r="AG7" s="33">
        <v>2</v>
      </c>
      <c r="AH7" s="33">
        <v>14</v>
      </c>
      <c r="AI7" s="33">
        <v>2</v>
      </c>
      <c r="AJ7" s="33">
        <v>3</v>
      </c>
      <c r="AK7" s="34">
        <v>2236</v>
      </c>
      <c r="AL7" s="221">
        <v>0.42204605511513776</v>
      </c>
      <c r="AM7" s="85" t="s">
        <v>567</v>
      </c>
      <c r="AO7" s="82" t="s">
        <v>546</v>
      </c>
      <c r="AP7" s="33">
        <v>2163</v>
      </c>
      <c r="AQ7" s="33">
        <v>66</v>
      </c>
      <c r="AR7" s="33">
        <v>103</v>
      </c>
      <c r="AS7" s="33">
        <v>18</v>
      </c>
      <c r="AT7" s="33">
        <v>1</v>
      </c>
      <c r="AU7" s="33">
        <v>7</v>
      </c>
      <c r="AV7" s="33">
        <v>2</v>
      </c>
      <c r="AW7" s="33">
        <v>2</v>
      </c>
      <c r="AX7" s="33">
        <v>0</v>
      </c>
      <c r="AY7" s="34">
        <v>2362</v>
      </c>
      <c r="AZ7" s="221">
        <v>0.43339449541284403</v>
      </c>
      <c r="BA7" s="85" t="s">
        <v>567</v>
      </c>
    </row>
    <row r="8" spans="2:53" ht="24" customHeight="1">
      <c r="B8" s="82" t="s">
        <v>818</v>
      </c>
      <c r="C8" s="33">
        <v>85</v>
      </c>
      <c r="D8" s="33">
        <v>4</v>
      </c>
      <c r="E8" s="33">
        <v>3</v>
      </c>
      <c r="F8" s="33">
        <v>0</v>
      </c>
      <c r="G8" s="33">
        <v>0</v>
      </c>
      <c r="H8" s="33">
        <v>2</v>
      </c>
      <c r="I8" s="33">
        <v>0</v>
      </c>
      <c r="J8" s="33">
        <v>0</v>
      </c>
      <c r="K8" s="34">
        <v>94</v>
      </c>
      <c r="L8" s="221">
        <f t="shared" ref="L8:L14" si="0">K8/$K$15</f>
        <v>2.0038371349392455E-2</v>
      </c>
      <c r="M8" s="85" t="s">
        <v>811</v>
      </c>
      <c r="N8" s="159"/>
      <c r="O8" s="82" t="s">
        <v>818</v>
      </c>
      <c r="P8" s="33">
        <v>70</v>
      </c>
      <c r="Q8" s="33">
        <v>8</v>
      </c>
      <c r="R8" s="33">
        <v>3</v>
      </c>
      <c r="S8" s="33">
        <v>4</v>
      </c>
      <c r="T8" s="33">
        <v>0</v>
      </c>
      <c r="U8" s="33">
        <v>2</v>
      </c>
      <c r="V8" s="33">
        <v>0</v>
      </c>
      <c r="W8" s="33">
        <v>0</v>
      </c>
      <c r="X8" s="34">
        <v>87</v>
      </c>
      <c r="Y8" s="221">
        <v>1.6673054810272134E-2</v>
      </c>
      <c r="Z8" s="85" t="s">
        <v>811</v>
      </c>
      <c r="AB8" s="82" t="s">
        <v>818</v>
      </c>
      <c r="AC8" s="33">
        <v>86</v>
      </c>
      <c r="AD8" s="33">
        <v>10</v>
      </c>
      <c r="AE8" s="33">
        <v>10</v>
      </c>
      <c r="AF8" s="33"/>
      <c r="AG8" s="33"/>
      <c r="AH8" s="33">
        <v>1</v>
      </c>
      <c r="AI8" s="33"/>
      <c r="AJ8" s="33">
        <v>0</v>
      </c>
      <c r="AK8" s="34">
        <v>107</v>
      </c>
      <c r="AL8" s="221">
        <v>2.0196300490751228E-2</v>
      </c>
      <c r="AM8" s="85" t="s">
        <v>811</v>
      </c>
      <c r="AO8" s="82" t="s">
        <v>818</v>
      </c>
      <c r="AP8" s="33">
        <v>90</v>
      </c>
      <c r="AQ8" s="33">
        <v>12</v>
      </c>
      <c r="AR8" s="33">
        <v>3</v>
      </c>
      <c r="AS8" s="33">
        <v>1</v>
      </c>
      <c r="AT8" s="33">
        <v>0</v>
      </c>
      <c r="AU8" s="33">
        <v>0</v>
      </c>
      <c r="AV8" s="33">
        <v>0</v>
      </c>
      <c r="AW8" s="33">
        <v>0</v>
      </c>
      <c r="AX8" s="33">
        <v>0</v>
      </c>
      <c r="AY8" s="34">
        <v>106</v>
      </c>
      <c r="AZ8" s="221">
        <v>1.9449541284403668E-2</v>
      </c>
      <c r="BA8" s="85" t="s">
        <v>811</v>
      </c>
    </row>
    <row r="9" spans="2:53" ht="24" customHeight="1">
      <c r="B9" s="82" t="s">
        <v>548</v>
      </c>
      <c r="C9" s="33">
        <v>502</v>
      </c>
      <c r="D9" s="33">
        <v>21</v>
      </c>
      <c r="E9" s="33">
        <v>1014</v>
      </c>
      <c r="F9" s="33">
        <v>49</v>
      </c>
      <c r="G9" s="33">
        <v>7</v>
      </c>
      <c r="H9" s="33">
        <v>42</v>
      </c>
      <c r="I9" s="33">
        <v>24</v>
      </c>
      <c r="J9" s="33">
        <v>8</v>
      </c>
      <c r="K9" s="34">
        <v>1667</v>
      </c>
      <c r="L9" s="221">
        <f t="shared" si="0"/>
        <v>0.35536133020677896</v>
      </c>
      <c r="M9" s="85" t="s">
        <v>812</v>
      </c>
      <c r="N9" s="159"/>
      <c r="O9" s="82" t="s">
        <v>548</v>
      </c>
      <c r="P9" s="33">
        <v>565</v>
      </c>
      <c r="Q9" s="33">
        <v>13</v>
      </c>
      <c r="R9" s="33">
        <v>1210</v>
      </c>
      <c r="S9" s="33">
        <v>57</v>
      </c>
      <c r="T9" s="33">
        <v>5</v>
      </c>
      <c r="U9" s="33">
        <v>53</v>
      </c>
      <c r="V9" s="33">
        <v>36</v>
      </c>
      <c r="W9" s="33">
        <v>9</v>
      </c>
      <c r="X9" s="34">
        <v>1948</v>
      </c>
      <c r="Y9" s="221">
        <v>0.37332311230356457</v>
      </c>
      <c r="Z9" s="85" t="s">
        <v>812</v>
      </c>
      <c r="AB9" s="82" t="s">
        <v>548</v>
      </c>
      <c r="AC9" s="33">
        <v>541</v>
      </c>
      <c r="AD9" s="33">
        <v>15</v>
      </c>
      <c r="AE9" s="33">
        <v>1049</v>
      </c>
      <c r="AF9" s="33">
        <v>82</v>
      </c>
      <c r="AG9" s="33">
        <v>5</v>
      </c>
      <c r="AH9" s="33">
        <v>56</v>
      </c>
      <c r="AI9" s="33">
        <v>37</v>
      </c>
      <c r="AJ9" s="33">
        <v>11</v>
      </c>
      <c r="AK9" s="34">
        <v>1796</v>
      </c>
      <c r="AL9" s="221">
        <v>0.33899584748961875</v>
      </c>
      <c r="AM9" s="85" t="s">
        <v>812</v>
      </c>
      <c r="AO9" s="82" t="s">
        <v>548</v>
      </c>
      <c r="AP9" s="33">
        <v>554</v>
      </c>
      <c r="AQ9" s="33">
        <v>14</v>
      </c>
      <c r="AR9" s="33">
        <v>984</v>
      </c>
      <c r="AS9" s="33">
        <v>35</v>
      </c>
      <c r="AT9" s="33">
        <v>6</v>
      </c>
      <c r="AU9" s="33">
        <v>46</v>
      </c>
      <c r="AV9" s="33">
        <v>33</v>
      </c>
      <c r="AW9" s="33">
        <v>14</v>
      </c>
      <c r="AX9" s="33">
        <v>1</v>
      </c>
      <c r="AY9" s="34">
        <v>1687</v>
      </c>
      <c r="AZ9" s="221">
        <v>0.30954128440366974</v>
      </c>
      <c r="BA9" s="85" t="s">
        <v>812</v>
      </c>
    </row>
    <row r="10" spans="2:53" ht="32.25" customHeight="1">
      <c r="B10" s="82" t="s">
        <v>549</v>
      </c>
      <c r="C10" s="33">
        <v>70</v>
      </c>
      <c r="D10" s="33">
        <v>4</v>
      </c>
      <c r="E10" s="33">
        <v>86</v>
      </c>
      <c r="F10" s="33">
        <v>293</v>
      </c>
      <c r="G10" s="33">
        <v>4</v>
      </c>
      <c r="H10" s="33">
        <v>20</v>
      </c>
      <c r="I10" s="33">
        <v>9</v>
      </c>
      <c r="J10" s="33">
        <v>9</v>
      </c>
      <c r="K10" s="34">
        <v>495</v>
      </c>
      <c r="L10" s="221">
        <f t="shared" si="0"/>
        <v>0.10552121082924749</v>
      </c>
      <c r="M10" s="85" t="s">
        <v>819</v>
      </c>
      <c r="N10" s="159"/>
      <c r="O10" s="82" t="s">
        <v>549</v>
      </c>
      <c r="P10" s="33">
        <v>101</v>
      </c>
      <c r="Q10" s="33">
        <v>6</v>
      </c>
      <c r="R10" s="33">
        <v>181</v>
      </c>
      <c r="S10" s="33">
        <v>317</v>
      </c>
      <c r="T10" s="33">
        <v>6</v>
      </c>
      <c r="U10" s="33">
        <v>23</v>
      </c>
      <c r="V10" s="33">
        <v>9</v>
      </c>
      <c r="W10" s="33">
        <v>5</v>
      </c>
      <c r="X10" s="34">
        <v>648</v>
      </c>
      <c r="Y10" s="221">
        <v>0.1241855116903028</v>
      </c>
      <c r="Z10" s="85" t="s">
        <v>819</v>
      </c>
      <c r="AB10" s="82" t="s">
        <v>549</v>
      </c>
      <c r="AC10" s="33">
        <v>122</v>
      </c>
      <c r="AD10" s="33">
        <v>3</v>
      </c>
      <c r="AE10" s="33">
        <v>183</v>
      </c>
      <c r="AF10" s="33">
        <v>300</v>
      </c>
      <c r="AG10" s="33">
        <v>5</v>
      </c>
      <c r="AH10" s="33">
        <v>40</v>
      </c>
      <c r="AI10" s="33">
        <v>8</v>
      </c>
      <c r="AJ10" s="33">
        <v>5</v>
      </c>
      <c r="AK10" s="34">
        <v>666</v>
      </c>
      <c r="AL10" s="221">
        <v>0.12570781426953567</v>
      </c>
      <c r="AM10" s="85" t="s">
        <v>819</v>
      </c>
      <c r="AO10" s="82" t="s">
        <v>549</v>
      </c>
      <c r="AP10" s="33">
        <v>118</v>
      </c>
      <c r="AQ10" s="33">
        <v>4</v>
      </c>
      <c r="AR10" s="33">
        <v>109</v>
      </c>
      <c r="AS10" s="33">
        <v>416</v>
      </c>
      <c r="AT10" s="33">
        <v>5</v>
      </c>
      <c r="AU10" s="33">
        <v>37</v>
      </c>
      <c r="AV10" s="33">
        <v>7</v>
      </c>
      <c r="AW10" s="33">
        <v>6</v>
      </c>
      <c r="AX10" s="33">
        <v>0</v>
      </c>
      <c r="AY10" s="34">
        <v>702</v>
      </c>
      <c r="AZ10" s="221">
        <v>0.12880733944954129</v>
      </c>
      <c r="BA10" s="85" t="s">
        <v>819</v>
      </c>
    </row>
    <row r="11" spans="2:53" ht="32.25" customHeight="1">
      <c r="B11" s="82" t="s">
        <v>550</v>
      </c>
      <c r="C11" s="33">
        <v>7</v>
      </c>
      <c r="D11" s="33">
        <v>1</v>
      </c>
      <c r="E11" s="33">
        <v>9</v>
      </c>
      <c r="F11" s="33">
        <v>2</v>
      </c>
      <c r="G11" s="33">
        <v>21</v>
      </c>
      <c r="H11" s="33">
        <v>6</v>
      </c>
      <c r="I11" s="33">
        <v>0</v>
      </c>
      <c r="J11" s="33">
        <v>0</v>
      </c>
      <c r="K11" s="34">
        <v>46</v>
      </c>
      <c r="L11" s="221">
        <f t="shared" si="0"/>
        <v>9.8060115114048177E-3</v>
      </c>
      <c r="M11" s="85" t="s">
        <v>820</v>
      </c>
      <c r="N11" s="159"/>
      <c r="O11" s="82" t="s">
        <v>550</v>
      </c>
      <c r="P11" s="33">
        <v>7</v>
      </c>
      <c r="Q11" s="33">
        <v>0</v>
      </c>
      <c r="R11" s="33">
        <v>10</v>
      </c>
      <c r="S11" s="33">
        <v>1</v>
      </c>
      <c r="T11" s="33">
        <v>8</v>
      </c>
      <c r="U11" s="33">
        <v>0</v>
      </c>
      <c r="V11" s="33">
        <v>0</v>
      </c>
      <c r="W11" s="33">
        <v>2</v>
      </c>
      <c r="X11" s="34">
        <v>28</v>
      </c>
      <c r="Y11" s="221">
        <v>5.3660406285933309E-3</v>
      </c>
      <c r="Z11" s="85" t="s">
        <v>820</v>
      </c>
      <c r="AB11" s="82" t="s">
        <v>550</v>
      </c>
      <c r="AC11" s="33">
        <v>8</v>
      </c>
      <c r="AD11" s="33">
        <v>3</v>
      </c>
      <c r="AE11" s="33">
        <v>12</v>
      </c>
      <c r="AF11" s="33">
        <v>5</v>
      </c>
      <c r="AG11" s="33">
        <v>12</v>
      </c>
      <c r="AH11" s="33">
        <v>6</v>
      </c>
      <c r="AI11" s="33">
        <v>1</v>
      </c>
      <c r="AJ11" s="33">
        <v>0</v>
      </c>
      <c r="AK11" s="34">
        <v>47</v>
      </c>
      <c r="AL11" s="221">
        <v>8.8712721781804456E-3</v>
      </c>
      <c r="AM11" s="85" t="s">
        <v>820</v>
      </c>
      <c r="AO11" s="82" t="s">
        <v>550</v>
      </c>
      <c r="AP11" s="33">
        <v>8</v>
      </c>
      <c r="AQ11" s="33">
        <v>2</v>
      </c>
      <c r="AR11" s="33">
        <v>2</v>
      </c>
      <c r="AS11" s="33">
        <v>4</v>
      </c>
      <c r="AT11" s="33">
        <v>16</v>
      </c>
      <c r="AU11" s="33">
        <v>5</v>
      </c>
      <c r="AV11" s="33">
        <v>4</v>
      </c>
      <c r="AW11" s="33">
        <v>2</v>
      </c>
      <c r="AX11" s="33">
        <v>0</v>
      </c>
      <c r="AY11" s="34">
        <v>43</v>
      </c>
      <c r="AZ11" s="221">
        <v>7.8899082568807347E-3</v>
      </c>
      <c r="BA11" s="85" t="s">
        <v>820</v>
      </c>
    </row>
    <row r="12" spans="2:53" ht="24" customHeight="1">
      <c r="B12" s="82" t="s">
        <v>551</v>
      </c>
      <c r="C12" s="33">
        <v>44</v>
      </c>
      <c r="D12" s="33">
        <v>1</v>
      </c>
      <c r="E12" s="33">
        <v>97</v>
      </c>
      <c r="F12" s="33">
        <v>18</v>
      </c>
      <c r="G12" s="33">
        <v>4</v>
      </c>
      <c r="H12" s="33">
        <v>133</v>
      </c>
      <c r="I12" s="33">
        <v>13</v>
      </c>
      <c r="J12" s="33">
        <v>10</v>
      </c>
      <c r="K12" s="34">
        <v>320</v>
      </c>
      <c r="L12" s="221">
        <f t="shared" si="0"/>
        <v>6.8215732253250908E-2</v>
      </c>
      <c r="M12" s="85" t="s">
        <v>815</v>
      </c>
      <c r="N12" s="159"/>
      <c r="O12" s="82" t="s">
        <v>551</v>
      </c>
      <c r="P12" s="33">
        <v>32</v>
      </c>
      <c r="Q12" s="33">
        <v>4</v>
      </c>
      <c r="R12" s="33">
        <v>144</v>
      </c>
      <c r="S12" s="33">
        <v>30</v>
      </c>
      <c r="T12" s="33">
        <v>6</v>
      </c>
      <c r="U12" s="33">
        <v>67</v>
      </c>
      <c r="V12" s="33">
        <v>8</v>
      </c>
      <c r="W12" s="33">
        <v>9</v>
      </c>
      <c r="X12" s="34">
        <v>300</v>
      </c>
      <c r="Y12" s="221">
        <v>5.7493292449214257E-2</v>
      </c>
      <c r="Z12" s="85" t="s">
        <v>815</v>
      </c>
      <c r="AB12" s="82" t="s">
        <v>551</v>
      </c>
      <c r="AC12" s="33">
        <v>30</v>
      </c>
      <c r="AD12" s="33">
        <v>3</v>
      </c>
      <c r="AE12" s="33">
        <v>148</v>
      </c>
      <c r="AF12" s="33">
        <v>39</v>
      </c>
      <c r="AG12" s="33">
        <v>6</v>
      </c>
      <c r="AH12" s="33">
        <v>94</v>
      </c>
      <c r="AI12" s="33">
        <v>9</v>
      </c>
      <c r="AJ12" s="33">
        <v>2</v>
      </c>
      <c r="AK12" s="34">
        <v>331</v>
      </c>
      <c r="AL12" s="221">
        <v>6.2476406191015479E-2</v>
      </c>
      <c r="AM12" s="85" t="s">
        <v>815</v>
      </c>
      <c r="AO12" s="82" t="s">
        <v>551</v>
      </c>
      <c r="AP12" s="33">
        <v>33</v>
      </c>
      <c r="AQ12" s="33">
        <v>5</v>
      </c>
      <c r="AR12" s="33">
        <v>139</v>
      </c>
      <c r="AS12" s="33">
        <v>22</v>
      </c>
      <c r="AT12" s="33">
        <v>14</v>
      </c>
      <c r="AU12" s="33">
        <v>156</v>
      </c>
      <c r="AV12" s="33">
        <v>12</v>
      </c>
      <c r="AW12" s="33">
        <v>18</v>
      </c>
      <c r="AX12" s="33">
        <v>0</v>
      </c>
      <c r="AY12" s="34">
        <v>399</v>
      </c>
      <c r="AZ12" s="221">
        <v>7.3211009174311933E-2</v>
      </c>
      <c r="BA12" s="85" t="s">
        <v>815</v>
      </c>
    </row>
    <row r="13" spans="2:53" ht="24" customHeight="1">
      <c r="B13" s="82" t="s">
        <v>552</v>
      </c>
      <c r="C13" s="33">
        <v>5</v>
      </c>
      <c r="D13" s="33">
        <v>2</v>
      </c>
      <c r="E13" s="33">
        <v>32</v>
      </c>
      <c r="F13" s="33">
        <v>7</v>
      </c>
      <c r="G13" s="33">
        <v>4</v>
      </c>
      <c r="H13" s="33">
        <v>11</v>
      </c>
      <c r="I13" s="33">
        <v>23</v>
      </c>
      <c r="J13" s="33">
        <v>3</v>
      </c>
      <c r="K13" s="34">
        <v>87</v>
      </c>
      <c r="L13" s="221">
        <f t="shared" si="0"/>
        <v>1.8546152206352591E-2</v>
      </c>
      <c r="M13" s="85" t="s">
        <v>816</v>
      </c>
      <c r="N13" s="159"/>
      <c r="O13" s="82" t="s">
        <v>552</v>
      </c>
      <c r="P13" s="33">
        <v>8</v>
      </c>
      <c r="Q13" s="33">
        <v>0</v>
      </c>
      <c r="R13" s="33">
        <v>27</v>
      </c>
      <c r="S13" s="33">
        <v>4</v>
      </c>
      <c r="T13" s="33">
        <v>0</v>
      </c>
      <c r="U13" s="33">
        <v>3</v>
      </c>
      <c r="V13" s="33">
        <v>29</v>
      </c>
      <c r="W13" s="33">
        <v>2</v>
      </c>
      <c r="X13" s="34">
        <v>73</v>
      </c>
      <c r="Y13" s="221">
        <v>1.3990034495975469E-2</v>
      </c>
      <c r="Z13" s="85" t="s">
        <v>816</v>
      </c>
      <c r="AB13" s="82" t="s">
        <v>552</v>
      </c>
      <c r="AC13" s="33">
        <v>9</v>
      </c>
      <c r="AD13" s="33"/>
      <c r="AE13" s="33">
        <v>42</v>
      </c>
      <c r="AF13" s="33">
        <v>7</v>
      </c>
      <c r="AG13" s="33"/>
      <c r="AH13" s="33">
        <v>3</v>
      </c>
      <c r="AI13" s="33">
        <v>25</v>
      </c>
      <c r="AJ13" s="33">
        <v>2</v>
      </c>
      <c r="AK13" s="34">
        <v>88</v>
      </c>
      <c r="AL13" s="221">
        <v>1.6610041525103814E-2</v>
      </c>
      <c r="AM13" s="85" t="s">
        <v>816</v>
      </c>
      <c r="AO13" s="82" t="s">
        <v>552</v>
      </c>
      <c r="AP13" s="33">
        <v>8</v>
      </c>
      <c r="AQ13" s="33">
        <v>1</v>
      </c>
      <c r="AR13" s="33">
        <v>18</v>
      </c>
      <c r="AS13" s="33">
        <v>16</v>
      </c>
      <c r="AT13" s="33">
        <v>0</v>
      </c>
      <c r="AU13" s="33">
        <v>15</v>
      </c>
      <c r="AV13" s="33">
        <v>29</v>
      </c>
      <c r="AW13" s="33">
        <v>3</v>
      </c>
      <c r="AX13" s="33">
        <v>0</v>
      </c>
      <c r="AY13" s="34">
        <v>90</v>
      </c>
      <c r="AZ13" s="221">
        <v>1.6513761467889909E-2</v>
      </c>
      <c r="BA13" s="85" t="s">
        <v>816</v>
      </c>
    </row>
    <row r="14" spans="2:53" ht="24" customHeight="1">
      <c r="B14" s="84" t="s">
        <v>553</v>
      </c>
      <c r="C14" s="33">
        <v>1</v>
      </c>
      <c r="D14" s="33">
        <v>0</v>
      </c>
      <c r="E14" s="33">
        <v>14</v>
      </c>
      <c r="F14" s="33">
        <v>4</v>
      </c>
      <c r="G14" s="33">
        <v>1</v>
      </c>
      <c r="H14" s="33">
        <v>13</v>
      </c>
      <c r="I14" s="33">
        <v>1</v>
      </c>
      <c r="J14" s="33">
        <v>10</v>
      </c>
      <c r="K14" s="34">
        <v>44</v>
      </c>
      <c r="L14" s="221">
        <f t="shared" si="0"/>
        <v>9.3796631848219996E-3</v>
      </c>
      <c r="M14" s="85" t="s">
        <v>817</v>
      </c>
      <c r="N14" s="159"/>
      <c r="O14" s="84" t="s">
        <v>553</v>
      </c>
      <c r="P14" s="33">
        <v>2</v>
      </c>
      <c r="Q14" s="33">
        <v>2</v>
      </c>
      <c r="R14" s="33">
        <v>7</v>
      </c>
      <c r="S14" s="33">
        <v>2</v>
      </c>
      <c r="T14" s="33">
        <v>2</v>
      </c>
      <c r="U14" s="33">
        <v>1</v>
      </c>
      <c r="V14" s="33">
        <v>3</v>
      </c>
      <c r="W14" s="33">
        <v>7</v>
      </c>
      <c r="X14" s="34">
        <v>26</v>
      </c>
      <c r="Y14" s="221">
        <v>4.9827520122652357E-3</v>
      </c>
      <c r="Z14" s="85" t="s">
        <v>817</v>
      </c>
      <c r="AB14" s="84" t="s">
        <v>553</v>
      </c>
      <c r="AC14" s="33">
        <v>0</v>
      </c>
      <c r="AD14" s="33">
        <v>0</v>
      </c>
      <c r="AE14" s="33">
        <v>10</v>
      </c>
      <c r="AF14" s="33">
        <v>6</v>
      </c>
      <c r="AG14" s="33">
        <v>1</v>
      </c>
      <c r="AH14" s="33">
        <v>4</v>
      </c>
      <c r="AI14" s="33">
        <v>2</v>
      </c>
      <c r="AJ14" s="33">
        <v>4</v>
      </c>
      <c r="AK14" s="34">
        <v>27</v>
      </c>
      <c r="AL14" s="221">
        <v>5.0962627406568517E-3</v>
      </c>
      <c r="AM14" s="85" t="s">
        <v>817</v>
      </c>
      <c r="AO14" s="84" t="s">
        <v>553</v>
      </c>
      <c r="AP14" s="33">
        <v>5</v>
      </c>
      <c r="AQ14" s="33">
        <v>1</v>
      </c>
      <c r="AR14" s="33">
        <v>18</v>
      </c>
      <c r="AS14" s="33">
        <v>1</v>
      </c>
      <c r="AT14" s="33">
        <v>0</v>
      </c>
      <c r="AU14" s="33">
        <v>14</v>
      </c>
      <c r="AV14" s="33">
        <v>2</v>
      </c>
      <c r="AW14" s="33">
        <v>20</v>
      </c>
      <c r="AX14" s="33">
        <v>0</v>
      </c>
      <c r="AY14" s="34">
        <v>61</v>
      </c>
      <c r="AZ14" s="221">
        <v>1.1192660550458715E-2</v>
      </c>
      <c r="BA14" s="85" t="s">
        <v>817</v>
      </c>
    </row>
    <row r="15" spans="2:53" ht="24" customHeight="1">
      <c r="B15" s="253" t="s">
        <v>320</v>
      </c>
      <c r="C15" s="271">
        <v>2478</v>
      </c>
      <c r="D15" s="271">
        <v>99</v>
      </c>
      <c r="E15" s="271">
        <v>1336</v>
      </c>
      <c r="F15" s="271">
        <v>388</v>
      </c>
      <c r="G15" s="271">
        <v>42</v>
      </c>
      <c r="H15" s="271">
        <v>232</v>
      </c>
      <c r="I15" s="271">
        <v>76</v>
      </c>
      <c r="J15" s="271">
        <v>40</v>
      </c>
      <c r="K15" s="271">
        <v>4691</v>
      </c>
      <c r="L15" s="225">
        <f>K15/K15</f>
        <v>1</v>
      </c>
      <c r="M15" s="272" t="s">
        <v>416</v>
      </c>
      <c r="N15" s="159"/>
      <c r="O15" s="253" t="s">
        <v>320</v>
      </c>
      <c r="P15" s="271">
        <v>2702</v>
      </c>
      <c r="Q15" s="271">
        <v>91</v>
      </c>
      <c r="R15" s="271">
        <v>1695</v>
      </c>
      <c r="S15" s="271">
        <v>424</v>
      </c>
      <c r="T15" s="271">
        <v>27</v>
      </c>
      <c r="U15" s="271">
        <v>155</v>
      </c>
      <c r="V15" s="271">
        <v>89</v>
      </c>
      <c r="W15" s="271">
        <v>35</v>
      </c>
      <c r="X15" s="271">
        <v>5218</v>
      </c>
      <c r="Y15" s="225">
        <v>1</v>
      </c>
      <c r="Z15" s="272" t="s">
        <v>416</v>
      </c>
      <c r="AB15" s="84"/>
      <c r="AC15" s="33"/>
      <c r="AD15" s="33"/>
      <c r="AE15" s="33"/>
      <c r="AF15" s="33"/>
      <c r="AG15" s="33"/>
      <c r="AH15" s="33"/>
      <c r="AI15" s="33"/>
      <c r="AJ15" s="33"/>
      <c r="AK15" s="34"/>
      <c r="AL15" s="221"/>
      <c r="AM15" s="85"/>
      <c r="AO15" s="84" t="s">
        <v>555</v>
      </c>
      <c r="AP15" s="33">
        <v>0</v>
      </c>
      <c r="AQ15" s="33">
        <v>0</v>
      </c>
      <c r="AR15" s="33">
        <v>0</v>
      </c>
      <c r="AS15" s="33">
        <v>0</v>
      </c>
      <c r="AT15" s="33">
        <v>0</v>
      </c>
      <c r="AU15" s="33">
        <v>0</v>
      </c>
      <c r="AV15" s="33">
        <v>0</v>
      </c>
      <c r="AW15" s="33">
        <v>0</v>
      </c>
      <c r="AX15" s="33">
        <v>0</v>
      </c>
      <c r="AY15" s="34">
        <v>0</v>
      </c>
      <c r="AZ15" s="221">
        <v>0</v>
      </c>
      <c r="BA15" s="85" t="s">
        <v>598</v>
      </c>
    </row>
    <row r="16" spans="2:53" ht="24" customHeight="1" thickBot="1">
      <c r="B16" s="164" t="s">
        <v>389</v>
      </c>
      <c r="C16" s="294">
        <f>C15/$K$15</f>
        <v>0.52824557663611171</v>
      </c>
      <c r="D16" s="294">
        <f t="shared" ref="D16:K16" si="1">D15/$K$15</f>
        <v>2.11042421658495E-2</v>
      </c>
      <c r="E16" s="294">
        <f t="shared" si="1"/>
        <v>0.28480068215732252</v>
      </c>
      <c r="F16" s="294">
        <f t="shared" si="1"/>
        <v>8.2711575357066719E-2</v>
      </c>
      <c r="G16" s="294">
        <f t="shared" si="1"/>
        <v>8.9533148582391815E-3</v>
      </c>
      <c r="H16" s="294">
        <f t="shared" si="1"/>
        <v>4.9456405883606905E-2</v>
      </c>
      <c r="I16" s="294">
        <f t="shared" si="1"/>
        <v>1.6201236410147091E-2</v>
      </c>
      <c r="J16" s="294">
        <f t="shared" si="1"/>
        <v>8.5269665316563634E-3</v>
      </c>
      <c r="K16" s="294">
        <f t="shared" si="1"/>
        <v>1</v>
      </c>
      <c r="L16" s="294"/>
      <c r="M16" s="295" t="s">
        <v>472</v>
      </c>
      <c r="O16" s="164" t="s">
        <v>389</v>
      </c>
      <c r="P16" s="294">
        <v>0.51782292065925639</v>
      </c>
      <c r="Q16" s="294">
        <v>1.7439632042928324E-2</v>
      </c>
      <c r="R16" s="294">
        <v>0.32483710233806057</v>
      </c>
      <c r="S16" s="294">
        <v>8.1257186661556152E-2</v>
      </c>
      <c r="T16" s="294">
        <v>5.1743963204292833E-3</v>
      </c>
      <c r="U16" s="294">
        <v>2.9704867765427367E-2</v>
      </c>
      <c r="V16" s="294">
        <v>1.7056343426600229E-2</v>
      </c>
      <c r="W16" s="294">
        <v>6.7075507857416632E-3</v>
      </c>
      <c r="X16" s="294">
        <v>1</v>
      </c>
      <c r="Y16" s="294"/>
      <c r="Z16" s="295" t="s">
        <v>472</v>
      </c>
      <c r="AB16" s="253" t="s">
        <v>320</v>
      </c>
      <c r="AC16" s="271">
        <v>2807</v>
      </c>
      <c r="AD16" s="271">
        <v>112</v>
      </c>
      <c r="AE16" s="271">
        <v>1553</v>
      </c>
      <c r="AF16" s="271">
        <v>466</v>
      </c>
      <c r="AG16" s="271">
        <v>31</v>
      </c>
      <c r="AH16" s="271">
        <v>218</v>
      </c>
      <c r="AI16" s="271">
        <v>84</v>
      </c>
      <c r="AJ16" s="271">
        <v>27</v>
      </c>
      <c r="AK16" s="271">
        <v>5298</v>
      </c>
      <c r="AL16" s="225"/>
      <c r="AM16" s="272" t="s">
        <v>416</v>
      </c>
      <c r="AO16" s="253" t="s">
        <v>320</v>
      </c>
      <c r="AP16" s="271">
        <v>2979</v>
      </c>
      <c r="AQ16" s="271">
        <v>105</v>
      </c>
      <c r="AR16" s="271">
        <v>1376</v>
      </c>
      <c r="AS16" s="271">
        <v>513</v>
      </c>
      <c r="AT16" s="271">
        <v>42</v>
      </c>
      <c r="AU16" s="271">
        <v>280</v>
      </c>
      <c r="AV16" s="271">
        <v>89</v>
      </c>
      <c r="AW16" s="271">
        <v>65</v>
      </c>
      <c r="AX16" s="271">
        <v>1</v>
      </c>
      <c r="AY16" s="271">
        <v>5450</v>
      </c>
      <c r="AZ16" s="225">
        <v>1</v>
      </c>
      <c r="BA16" s="272" t="s">
        <v>416</v>
      </c>
    </row>
    <row r="17" spans="1:53" ht="29.5" customHeight="1" thickBot="1">
      <c r="B17" s="526" t="s">
        <v>351</v>
      </c>
      <c r="C17" s="526"/>
      <c r="D17" s="526"/>
      <c r="E17" s="526"/>
      <c r="F17" s="526"/>
      <c r="G17" s="526"/>
      <c r="H17" s="87"/>
      <c r="I17" s="510" t="s">
        <v>707</v>
      </c>
      <c r="J17" s="510"/>
      <c r="K17" s="510"/>
      <c r="L17" s="510"/>
      <c r="M17" s="510"/>
      <c r="O17" s="526" t="s">
        <v>351</v>
      </c>
      <c r="P17" s="526"/>
      <c r="Q17" s="526"/>
      <c r="R17" s="526"/>
      <c r="S17" s="526"/>
      <c r="T17" s="526"/>
      <c r="U17" s="87"/>
      <c r="V17" s="510" t="s">
        <v>707</v>
      </c>
      <c r="W17" s="510"/>
      <c r="X17" s="510"/>
      <c r="Y17" s="510"/>
      <c r="Z17" s="510"/>
      <c r="AB17" s="164" t="s">
        <v>389</v>
      </c>
      <c r="AC17" s="294">
        <v>0.52982257455643644</v>
      </c>
      <c r="AD17" s="294">
        <v>2.1140052850132124E-2</v>
      </c>
      <c r="AE17" s="294">
        <v>0.29312948282370704</v>
      </c>
      <c r="AF17" s="294">
        <v>8.7957719894299735E-2</v>
      </c>
      <c r="AG17" s="294">
        <v>5.8512646281615706E-3</v>
      </c>
      <c r="AH17" s="294">
        <v>4.114760286900717E-2</v>
      </c>
      <c r="AI17" s="294">
        <v>1.5855039637599093E-2</v>
      </c>
      <c r="AJ17" s="294">
        <v>5.0962627406568517E-3</v>
      </c>
      <c r="AK17" s="294">
        <v>1</v>
      </c>
      <c r="AL17" s="294"/>
      <c r="AM17" s="295" t="s">
        <v>472</v>
      </c>
      <c r="AO17" s="164" t="s">
        <v>389</v>
      </c>
      <c r="AP17" s="294">
        <v>0.54660550458715595</v>
      </c>
      <c r="AQ17" s="294">
        <v>1.9266055045871561E-2</v>
      </c>
      <c r="AR17" s="294">
        <v>0.25247706422018351</v>
      </c>
      <c r="AS17" s="294">
        <v>9.4128440366972474E-2</v>
      </c>
      <c r="AT17" s="294">
        <v>7.7064220183486239E-3</v>
      </c>
      <c r="AU17" s="294">
        <v>5.1376146788990829E-2</v>
      </c>
      <c r="AV17" s="294">
        <v>1.6330275229357798E-2</v>
      </c>
      <c r="AW17" s="294">
        <v>1.1926605504587157E-2</v>
      </c>
      <c r="AX17" s="294">
        <v>1.8348623853211009E-4</v>
      </c>
      <c r="AY17" s="294">
        <v>1</v>
      </c>
      <c r="AZ17" s="294"/>
      <c r="BA17" s="295" t="s">
        <v>472</v>
      </c>
    </row>
    <row r="18" spans="1:53" ht="24" customHeight="1">
      <c r="A18" s="44"/>
      <c r="B18" s="497"/>
      <c r="C18" s="497"/>
      <c r="D18" s="497"/>
      <c r="E18" s="497"/>
      <c r="F18" s="497"/>
      <c r="G18" s="497"/>
      <c r="H18" s="44"/>
      <c r="I18" s="488"/>
      <c r="J18" s="488"/>
      <c r="K18" s="488"/>
      <c r="L18" s="488"/>
      <c r="M18" s="488"/>
      <c r="O18" s="497"/>
      <c r="P18" s="497"/>
      <c r="Q18" s="497"/>
      <c r="R18" s="497"/>
      <c r="S18" s="497"/>
      <c r="T18" s="497"/>
      <c r="V18" s="488"/>
      <c r="W18" s="488"/>
      <c r="X18" s="488"/>
      <c r="Y18" s="488"/>
      <c r="Z18" s="488"/>
      <c r="AB18" s="526" t="s">
        <v>351</v>
      </c>
      <c r="AC18" s="526"/>
      <c r="AD18" s="526"/>
      <c r="AE18" s="526"/>
      <c r="AF18" s="526"/>
      <c r="AG18" s="526"/>
      <c r="AH18" s="87"/>
      <c r="AI18" s="510" t="s">
        <v>707</v>
      </c>
      <c r="AJ18" s="510"/>
      <c r="AK18" s="510"/>
      <c r="AL18" s="510"/>
      <c r="AM18" s="510"/>
      <c r="AO18" s="526" t="s">
        <v>718</v>
      </c>
      <c r="AP18" s="526"/>
      <c r="AQ18" s="526"/>
      <c r="AR18" s="526"/>
      <c r="AS18" s="526"/>
      <c r="AT18" s="526"/>
      <c r="AU18" s="87"/>
      <c r="AV18" s="510" t="s">
        <v>719</v>
      </c>
      <c r="AW18" s="510"/>
      <c r="AX18" s="510"/>
      <c r="AY18" s="510"/>
      <c r="AZ18" s="510"/>
      <c r="BA18" s="510"/>
    </row>
    <row r="19" spans="1:53" ht="24" customHeight="1">
      <c r="A19" s="44"/>
      <c r="C19" s="44"/>
      <c r="D19" s="44"/>
      <c r="E19" s="44"/>
      <c r="F19" s="44"/>
      <c r="G19" s="44"/>
      <c r="H19" s="44"/>
      <c r="I19" s="44"/>
      <c r="J19" s="44"/>
      <c r="K19" s="44"/>
      <c r="L19" s="44"/>
    </row>
    <row r="20" spans="1:53" ht="24" customHeight="1">
      <c r="A20" s="44"/>
      <c r="C20" s="44"/>
      <c r="D20" s="44"/>
      <c r="E20" s="44"/>
      <c r="F20" s="44"/>
      <c r="G20" s="44"/>
      <c r="H20" s="44"/>
      <c r="I20" s="44"/>
      <c r="J20" s="44"/>
      <c r="K20" s="44"/>
      <c r="L20" s="44"/>
    </row>
    <row r="26" spans="1:53" ht="24" customHeight="1">
      <c r="D26" s="497"/>
      <c r="E26" s="497"/>
      <c r="F26" s="497"/>
      <c r="G26" s="497"/>
      <c r="H26" s="497"/>
      <c r="I26" s="488"/>
      <c r="J26" s="488"/>
      <c r="K26" s="488"/>
      <c r="L26" s="488"/>
    </row>
  </sheetData>
  <mergeCells count="30">
    <mergeCell ref="D26:H26"/>
    <mergeCell ref="I26:L26"/>
    <mergeCell ref="O2:Z2"/>
    <mergeCell ref="O3:Z3"/>
    <mergeCell ref="O4:O6"/>
    <mergeCell ref="P4:Y4"/>
    <mergeCell ref="Z4:Z6"/>
    <mergeCell ref="B2:M2"/>
    <mergeCell ref="B3:M3"/>
    <mergeCell ref="B4:B6"/>
    <mergeCell ref="C4:L4"/>
    <mergeCell ref="M4:M6"/>
    <mergeCell ref="O17:T18"/>
    <mergeCell ref="V17:Z18"/>
    <mergeCell ref="B17:G18"/>
    <mergeCell ref="I17:M18"/>
    <mergeCell ref="AV18:BA18"/>
    <mergeCell ref="AB2:AM2"/>
    <mergeCell ref="AB3:AM3"/>
    <mergeCell ref="AB4:AB6"/>
    <mergeCell ref="AC4:AL4"/>
    <mergeCell ref="AM4:AM6"/>
    <mergeCell ref="AB18:AG18"/>
    <mergeCell ref="AI18:AM18"/>
    <mergeCell ref="AO2:BA2"/>
    <mergeCell ref="AO3:BA3"/>
    <mergeCell ref="AO4:AO6"/>
    <mergeCell ref="AP4:AZ4"/>
    <mergeCell ref="BA4:BA6"/>
    <mergeCell ref="AO18:AT18"/>
  </mergeCells>
  <pageMargins left="0.7" right="0.7" top="0.75" bottom="0.75" header="0.3" footer="0.3"/>
  <pageSetup scale="60" orientation="landscape" r:id="rId1"/>
  <colBreaks count="1" manualBreakCount="1">
    <brk id="13"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2315-CB7F-4B96-9B4A-4D0483B28616}">
  <dimension ref="A1:AB22"/>
  <sheetViews>
    <sheetView showGridLines="0" rightToLeft="1" topLeftCell="B1" zoomScale="112" zoomScaleNormal="112" zoomScaleSheetLayoutView="70" workbookViewId="0">
      <selection activeCell="B3" sqref="B3:N3"/>
    </sheetView>
  </sheetViews>
  <sheetFormatPr defaultColWidth="8.54296875" defaultRowHeight="24" customHeight="1"/>
  <cols>
    <col min="1" max="1" width="15.54296875" style="44" customWidth="1"/>
    <col min="2" max="2" width="18" style="44" customWidth="1"/>
    <col min="3" max="13" width="12.1796875" style="44" customWidth="1"/>
    <col min="14" max="16" width="18" style="44" customWidth="1"/>
    <col min="17" max="26" width="12.1796875" style="44" customWidth="1"/>
    <col min="27" max="27" width="13.453125" style="44" customWidth="1"/>
    <col min="28" max="28" width="18" style="44" customWidth="1"/>
    <col min="29" max="16384" width="8.54296875" style="44"/>
  </cols>
  <sheetData>
    <row r="1" spans="2:28" ht="45" customHeight="1"/>
    <row r="2" spans="2:28" ht="25" customHeight="1">
      <c r="B2" s="511" t="s">
        <v>821</v>
      </c>
      <c r="C2" s="511"/>
      <c r="D2" s="511"/>
      <c r="E2" s="511"/>
      <c r="F2" s="511"/>
      <c r="G2" s="511"/>
      <c r="H2" s="511"/>
      <c r="I2" s="511"/>
      <c r="J2" s="511"/>
      <c r="K2" s="511"/>
      <c r="L2" s="511"/>
      <c r="M2" s="511"/>
      <c r="N2" s="511"/>
      <c r="P2" s="511" t="s">
        <v>822</v>
      </c>
      <c r="Q2" s="511"/>
      <c r="R2" s="511"/>
      <c r="S2" s="511"/>
      <c r="T2" s="511"/>
      <c r="U2" s="511"/>
      <c r="V2" s="511"/>
      <c r="W2" s="511"/>
      <c r="X2" s="511"/>
      <c r="Y2" s="511"/>
      <c r="Z2" s="511"/>
      <c r="AA2" s="511"/>
      <c r="AB2" s="511"/>
    </row>
    <row r="3" spans="2:28" ht="25" customHeight="1">
      <c r="B3" s="499" t="s">
        <v>823</v>
      </c>
      <c r="C3" s="499"/>
      <c r="D3" s="499"/>
      <c r="E3" s="499"/>
      <c r="F3" s="499"/>
      <c r="G3" s="499"/>
      <c r="H3" s="499"/>
      <c r="I3" s="499"/>
      <c r="J3" s="499"/>
      <c r="K3" s="499"/>
      <c r="L3" s="499"/>
      <c r="M3" s="499"/>
      <c r="N3" s="499"/>
      <c r="P3" s="499" t="s">
        <v>824</v>
      </c>
      <c r="Q3" s="499"/>
      <c r="R3" s="499"/>
      <c r="S3" s="499"/>
      <c r="T3" s="499"/>
      <c r="U3" s="499"/>
      <c r="V3" s="499"/>
      <c r="W3" s="499"/>
      <c r="X3" s="499"/>
      <c r="Y3" s="499"/>
      <c r="Z3" s="499"/>
      <c r="AA3" s="499"/>
      <c r="AB3" s="499"/>
    </row>
    <row r="4" spans="2:28" ht="25" customHeight="1">
      <c r="B4" s="537" t="s">
        <v>649</v>
      </c>
      <c r="C4" s="579" t="s">
        <v>825</v>
      </c>
      <c r="D4" s="579"/>
      <c r="E4" s="579"/>
      <c r="F4" s="579"/>
      <c r="G4" s="579"/>
      <c r="H4" s="579"/>
      <c r="I4" s="579"/>
      <c r="J4" s="579"/>
      <c r="K4" s="579"/>
      <c r="L4" s="579"/>
      <c r="M4" s="580"/>
      <c r="N4" s="581" t="s">
        <v>650</v>
      </c>
      <c r="P4" s="537" t="s">
        <v>649</v>
      </c>
      <c r="Q4" s="579" t="s">
        <v>826</v>
      </c>
      <c r="R4" s="579"/>
      <c r="S4" s="579"/>
      <c r="T4" s="579"/>
      <c r="U4" s="579"/>
      <c r="V4" s="579"/>
      <c r="W4" s="579"/>
      <c r="X4" s="579"/>
      <c r="Y4" s="579"/>
      <c r="Z4" s="579"/>
      <c r="AA4" s="580"/>
      <c r="AB4" s="581" t="s">
        <v>650</v>
      </c>
    </row>
    <row r="5" spans="2:28" ht="39.75" customHeight="1">
      <c r="B5" s="537"/>
      <c r="C5" s="139" t="s">
        <v>625</v>
      </c>
      <c r="D5" s="88" t="s">
        <v>627</v>
      </c>
      <c r="E5" s="88" t="s">
        <v>629</v>
      </c>
      <c r="F5" s="88" t="s">
        <v>632</v>
      </c>
      <c r="G5" s="88" t="s">
        <v>636</v>
      </c>
      <c r="H5" s="88" t="s">
        <v>827</v>
      </c>
      <c r="I5" s="88" t="s">
        <v>639</v>
      </c>
      <c r="J5" s="88" t="s">
        <v>828</v>
      </c>
      <c r="K5" s="88" t="s">
        <v>1083</v>
      </c>
      <c r="L5" s="113" t="s">
        <v>320</v>
      </c>
      <c r="M5" s="582" t="s">
        <v>391</v>
      </c>
      <c r="N5" s="581"/>
      <c r="O5"/>
      <c r="P5" s="537"/>
      <c r="Q5" s="139" t="s">
        <v>625</v>
      </c>
      <c r="R5" s="88" t="s">
        <v>627</v>
      </c>
      <c r="S5" s="88" t="s">
        <v>629</v>
      </c>
      <c r="T5" s="88" t="s">
        <v>632</v>
      </c>
      <c r="U5" s="88" t="s">
        <v>636</v>
      </c>
      <c r="V5" s="88" t="s">
        <v>827</v>
      </c>
      <c r="W5" s="88" t="s">
        <v>639</v>
      </c>
      <c r="X5" s="88" t="s">
        <v>828</v>
      </c>
      <c r="Y5" s="88" t="s">
        <v>1083</v>
      </c>
      <c r="Z5" s="113" t="s">
        <v>320</v>
      </c>
      <c r="AA5" s="582" t="s">
        <v>391</v>
      </c>
      <c r="AB5" s="581"/>
    </row>
    <row r="6" spans="2:28" ht="39.75" customHeight="1">
      <c r="B6" s="537"/>
      <c r="C6" s="296" t="s">
        <v>829</v>
      </c>
      <c r="D6" s="112" t="s">
        <v>830</v>
      </c>
      <c r="E6" s="112" t="s">
        <v>831</v>
      </c>
      <c r="F6" s="112" t="s">
        <v>832</v>
      </c>
      <c r="G6" s="112" t="s">
        <v>833</v>
      </c>
      <c r="H6" s="111" t="s">
        <v>834</v>
      </c>
      <c r="I6" s="111" t="s">
        <v>835</v>
      </c>
      <c r="J6" s="112" t="s">
        <v>836</v>
      </c>
      <c r="K6" s="297" t="s">
        <v>598</v>
      </c>
      <c r="L6" s="112" t="s">
        <v>322</v>
      </c>
      <c r="M6" s="582"/>
      <c r="N6" s="581"/>
      <c r="O6"/>
      <c r="P6" s="537"/>
      <c r="Q6" s="306" t="s">
        <v>829</v>
      </c>
      <c r="R6" s="37" t="s">
        <v>830</v>
      </c>
      <c r="S6" s="37" t="s">
        <v>831</v>
      </c>
      <c r="T6" s="37" t="s">
        <v>832</v>
      </c>
      <c r="U6" s="37" t="s">
        <v>833</v>
      </c>
      <c r="V6" s="38" t="s">
        <v>834</v>
      </c>
      <c r="W6" s="38" t="s">
        <v>835</v>
      </c>
      <c r="X6" s="37" t="s">
        <v>836</v>
      </c>
      <c r="Y6" s="297" t="s">
        <v>598</v>
      </c>
      <c r="Z6" s="37" t="s">
        <v>322</v>
      </c>
      <c r="AA6" s="583"/>
      <c r="AB6" s="581"/>
    </row>
    <row r="7" spans="2:28" ht="25" customHeight="1">
      <c r="B7" s="84" t="s">
        <v>625</v>
      </c>
      <c r="C7" s="39">
        <v>33</v>
      </c>
      <c r="D7" s="39">
        <v>7</v>
      </c>
      <c r="E7" s="39">
        <v>2</v>
      </c>
      <c r="F7" s="39">
        <v>11</v>
      </c>
      <c r="G7" s="39">
        <v>1</v>
      </c>
      <c r="H7" s="39">
        <v>8</v>
      </c>
      <c r="I7" s="39">
        <v>0</v>
      </c>
      <c r="J7" s="39">
        <v>1</v>
      </c>
      <c r="K7" s="39">
        <v>1</v>
      </c>
      <c r="L7" s="40">
        <v>64</v>
      </c>
      <c r="M7" s="46">
        <f>L7/$L$16</f>
        <v>1.364314645065018E-2</v>
      </c>
      <c r="N7" s="85" t="s">
        <v>829</v>
      </c>
      <c r="O7"/>
      <c r="P7" s="84" t="s">
        <v>625</v>
      </c>
      <c r="Q7" s="39">
        <v>22</v>
      </c>
      <c r="R7" s="39">
        <v>2</v>
      </c>
      <c r="S7" s="39">
        <v>1</v>
      </c>
      <c r="T7" s="39">
        <v>4</v>
      </c>
      <c r="U7" s="39">
        <v>0</v>
      </c>
      <c r="V7" s="39">
        <v>0</v>
      </c>
      <c r="W7" s="39">
        <v>1</v>
      </c>
      <c r="X7" s="39">
        <v>0</v>
      </c>
      <c r="Y7" s="39">
        <v>1</v>
      </c>
      <c r="Z7" s="40">
        <v>31</v>
      </c>
      <c r="AA7" s="46">
        <v>1.6171100678142931E-2</v>
      </c>
      <c r="AB7" s="85" t="s">
        <v>829</v>
      </c>
    </row>
    <row r="8" spans="2:28" ht="25" customHeight="1">
      <c r="B8" s="84" t="s">
        <v>627</v>
      </c>
      <c r="C8" s="39">
        <v>7</v>
      </c>
      <c r="D8" s="39">
        <v>29</v>
      </c>
      <c r="E8" s="39">
        <v>15</v>
      </c>
      <c r="F8" s="39">
        <v>26</v>
      </c>
      <c r="G8" s="39"/>
      <c r="H8" s="39">
        <v>10</v>
      </c>
      <c r="I8" s="39">
        <v>1</v>
      </c>
      <c r="J8" s="39">
        <v>2</v>
      </c>
      <c r="K8" s="39">
        <v>5</v>
      </c>
      <c r="L8" s="40">
        <v>95</v>
      </c>
      <c r="M8" s="46">
        <f t="shared" ref="M8:M15" si="0">L8/$L$16</f>
        <v>2.0251545512683863E-2</v>
      </c>
      <c r="N8" s="85" t="s">
        <v>830</v>
      </c>
      <c r="O8" s="1"/>
      <c r="P8" s="84" t="s">
        <v>627</v>
      </c>
      <c r="Q8" s="39">
        <v>0</v>
      </c>
      <c r="R8" s="39">
        <v>16</v>
      </c>
      <c r="S8" s="39">
        <v>1</v>
      </c>
      <c r="T8" s="39">
        <v>5</v>
      </c>
      <c r="U8" s="39">
        <v>2</v>
      </c>
      <c r="V8" s="39">
        <v>3</v>
      </c>
      <c r="W8" s="39">
        <v>0</v>
      </c>
      <c r="X8" s="39">
        <v>0</v>
      </c>
      <c r="Y8" s="39">
        <v>2</v>
      </c>
      <c r="Z8" s="40">
        <v>29</v>
      </c>
      <c r="AA8" s="46">
        <v>1.5127803860198226E-2</v>
      </c>
      <c r="AB8" s="85" t="s">
        <v>830</v>
      </c>
    </row>
    <row r="9" spans="2:28" ht="37.5" customHeight="1">
      <c r="B9" s="84" t="s">
        <v>629</v>
      </c>
      <c r="C9" s="39">
        <v>10</v>
      </c>
      <c r="D9" s="39">
        <v>12</v>
      </c>
      <c r="E9" s="39">
        <v>33</v>
      </c>
      <c r="F9" s="39">
        <v>43</v>
      </c>
      <c r="G9" s="39">
        <v>6</v>
      </c>
      <c r="H9" s="39">
        <v>34</v>
      </c>
      <c r="I9" s="39">
        <v>1</v>
      </c>
      <c r="J9" s="39">
        <v>2</v>
      </c>
      <c r="K9" s="39">
        <v>2</v>
      </c>
      <c r="L9" s="40">
        <v>143</v>
      </c>
      <c r="M9" s="46">
        <f t="shared" si="0"/>
        <v>3.0483905350671497E-2</v>
      </c>
      <c r="N9" s="85" t="s">
        <v>831</v>
      </c>
      <c r="O9" s="1"/>
      <c r="P9" s="84" t="s">
        <v>629</v>
      </c>
      <c r="Q9" s="39">
        <v>0</v>
      </c>
      <c r="R9" s="39">
        <v>3</v>
      </c>
      <c r="S9" s="39">
        <v>13</v>
      </c>
      <c r="T9" s="39">
        <v>8</v>
      </c>
      <c r="U9" s="39">
        <v>1</v>
      </c>
      <c r="V9" s="39">
        <v>6</v>
      </c>
      <c r="W9" s="39">
        <v>0</v>
      </c>
      <c r="X9" s="39">
        <v>0</v>
      </c>
      <c r="Y9" s="39">
        <v>2</v>
      </c>
      <c r="Z9" s="40">
        <v>33</v>
      </c>
      <c r="AA9" s="46">
        <v>1.7214397496087636E-2</v>
      </c>
      <c r="AB9" s="85" t="s">
        <v>831</v>
      </c>
    </row>
    <row r="10" spans="2:28" ht="37.5" customHeight="1">
      <c r="B10" s="84" t="s">
        <v>632</v>
      </c>
      <c r="C10" s="39">
        <v>25</v>
      </c>
      <c r="D10" s="39">
        <v>41</v>
      </c>
      <c r="E10" s="39">
        <v>85</v>
      </c>
      <c r="F10" s="39">
        <v>847</v>
      </c>
      <c r="G10" s="39">
        <v>48</v>
      </c>
      <c r="H10" s="39">
        <v>412</v>
      </c>
      <c r="I10" s="39">
        <v>15</v>
      </c>
      <c r="J10" s="39">
        <v>45</v>
      </c>
      <c r="K10" s="39">
        <v>26</v>
      </c>
      <c r="L10" s="40">
        <v>1544</v>
      </c>
      <c r="M10" s="46">
        <f t="shared" si="0"/>
        <v>0.32914090812193564</v>
      </c>
      <c r="N10" s="85" t="s">
        <v>832</v>
      </c>
      <c r="O10" s="1"/>
      <c r="P10" s="84" t="s">
        <v>632</v>
      </c>
      <c r="Q10" s="39">
        <v>7</v>
      </c>
      <c r="R10" s="39">
        <v>33</v>
      </c>
      <c r="S10" s="39">
        <v>22</v>
      </c>
      <c r="T10" s="39">
        <v>409</v>
      </c>
      <c r="U10" s="39">
        <v>22</v>
      </c>
      <c r="V10" s="39">
        <v>105</v>
      </c>
      <c r="W10" s="39">
        <v>17</v>
      </c>
      <c r="X10" s="39">
        <v>6</v>
      </c>
      <c r="Y10" s="39">
        <v>23</v>
      </c>
      <c r="Z10" s="40">
        <v>644</v>
      </c>
      <c r="AA10" s="46">
        <v>0.33594157537819508</v>
      </c>
      <c r="AB10" s="85" t="s">
        <v>832</v>
      </c>
    </row>
    <row r="11" spans="2:28" ht="37.5" customHeight="1">
      <c r="B11" s="84" t="s">
        <v>636</v>
      </c>
      <c r="C11" s="39">
        <v>2</v>
      </c>
      <c r="D11" s="39">
        <v>2</v>
      </c>
      <c r="E11" s="39">
        <v>8</v>
      </c>
      <c r="F11" s="39">
        <v>43</v>
      </c>
      <c r="G11" s="39">
        <v>23</v>
      </c>
      <c r="H11" s="39">
        <v>60</v>
      </c>
      <c r="I11" s="39">
        <v>3</v>
      </c>
      <c r="J11" s="39">
        <v>13</v>
      </c>
      <c r="K11" s="39">
        <v>2</v>
      </c>
      <c r="L11" s="40">
        <v>156</v>
      </c>
      <c r="M11" s="46">
        <f t="shared" si="0"/>
        <v>3.3255169473459814E-2</v>
      </c>
      <c r="N11" s="85" t="s">
        <v>833</v>
      </c>
      <c r="O11" s="1"/>
      <c r="P11" s="84" t="s">
        <v>636</v>
      </c>
      <c r="Q11" s="39">
        <v>1</v>
      </c>
      <c r="R11" s="39">
        <v>2</v>
      </c>
      <c r="S11" s="39">
        <v>1</v>
      </c>
      <c r="T11" s="39">
        <v>36</v>
      </c>
      <c r="U11" s="39">
        <v>20</v>
      </c>
      <c r="V11" s="39">
        <v>16</v>
      </c>
      <c r="W11" s="39">
        <v>3</v>
      </c>
      <c r="X11" s="39">
        <v>3</v>
      </c>
      <c r="Y11" s="39">
        <v>0</v>
      </c>
      <c r="Z11" s="40">
        <v>82</v>
      </c>
      <c r="AA11" s="46">
        <v>4.2775169535732918E-2</v>
      </c>
      <c r="AB11" s="85" t="s">
        <v>833</v>
      </c>
    </row>
    <row r="12" spans="2:28" ht="37.5" customHeight="1">
      <c r="B12" s="84" t="s">
        <v>827</v>
      </c>
      <c r="C12" s="39">
        <v>7</v>
      </c>
      <c r="D12" s="39">
        <v>10</v>
      </c>
      <c r="E12" s="39">
        <v>29</v>
      </c>
      <c r="F12" s="39">
        <v>338</v>
      </c>
      <c r="G12" s="39">
        <v>76</v>
      </c>
      <c r="H12" s="39">
        <v>1369</v>
      </c>
      <c r="I12" s="39">
        <v>19</v>
      </c>
      <c r="J12" s="39">
        <v>144</v>
      </c>
      <c r="K12" s="39">
        <v>10</v>
      </c>
      <c r="L12" s="40">
        <v>2002</v>
      </c>
      <c r="M12" s="46">
        <f t="shared" si="0"/>
        <v>0.42677467490940096</v>
      </c>
      <c r="N12" s="85" t="s">
        <v>837</v>
      </c>
      <c r="O12" s="1"/>
      <c r="P12" s="84" t="s">
        <v>827</v>
      </c>
      <c r="Q12" s="39">
        <v>7</v>
      </c>
      <c r="R12" s="39">
        <v>9</v>
      </c>
      <c r="S12" s="39">
        <v>17</v>
      </c>
      <c r="T12" s="39">
        <v>157</v>
      </c>
      <c r="U12" s="39">
        <v>14</v>
      </c>
      <c r="V12" s="39">
        <v>255</v>
      </c>
      <c r="W12" s="39">
        <v>14</v>
      </c>
      <c r="X12" s="39">
        <v>27</v>
      </c>
      <c r="Y12" s="39">
        <v>5</v>
      </c>
      <c r="Z12" s="40">
        <v>505</v>
      </c>
      <c r="AA12" s="46">
        <v>0.26343244653103809</v>
      </c>
      <c r="AB12" s="85" t="s">
        <v>837</v>
      </c>
    </row>
    <row r="13" spans="2:28" ht="25" customHeight="1">
      <c r="B13" s="84" t="s">
        <v>639</v>
      </c>
      <c r="C13" s="39">
        <v>0</v>
      </c>
      <c r="D13" s="39">
        <v>0</v>
      </c>
      <c r="E13" s="39">
        <v>1</v>
      </c>
      <c r="F13" s="39">
        <v>8</v>
      </c>
      <c r="G13" s="39">
        <v>1</v>
      </c>
      <c r="H13" s="39">
        <v>16</v>
      </c>
      <c r="I13" s="39">
        <v>20</v>
      </c>
      <c r="J13" s="39">
        <v>6</v>
      </c>
      <c r="K13" s="39">
        <v>4</v>
      </c>
      <c r="L13" s="40">
        <v>56</v>
      </c>
      <c r="M13" s="46">
        <f t="shared" si="0"/>
        <v>1.1937753144318908E-2</v>
      </c>
      <c r="N13" s="85" t="s">
        <v>835</v>
      </c>
      <c r="O13" s="1"/>
      <c r="P13" s="84" t="s">
        <v>639</v>
      </c>
      <c r="Q13" s="39">
        <v>0</v>
      </c>
      <c r="R13" s="39">
        <v>0</v>
      </c>
      <c r="S13" s="39">
        <v>1</v>
      </c>
      <c r="T13" s="39">
        <v>7</v>
      </c>
      <c r="U13" s="39">
        <v>1</v>
      </c>
      <c r="V13" s="39">
        <v>7</v>
      </c>
      <c r="W13" s="39">
        <v>3</v>
      </c>
      <c r="X13" s="39">
        <v>0</v>
      </c>
      <c r="Y13" s="39">
        <v>0</v>
      </c>
      <c r="Z13" s="40">
        <v>19</v>
      </c>
      <c r="AA13" s="46">
        <v>9.9113197704746997E-3</v>
      </c>
      <c r="AB13" s="85" t="s">
        <v>835</v>
      </c>
    </row>
    <row r="14" spans="2:28" ht="25" customHeight="1">
      <c r="B14" s="84" t="s">
        <v>641</v>
      </c>
      <c r="C14" s="39">
        <v>2</v>
      </c>
      <c r="D14" s="39">
        <v>0</v>
      </c>
      <c r="E14" s="39">
        <v>3</v>
      </c>
      <c r="F14" s="39">
        <v>37</v>
      </c>
      <c r="G14" s="39">
        <v>10</v>
      </c>
      <c r="H14" s="39">
        <v>94</v>
      </c>
      <c r="I14" s="39">
        <v>4</v>
      </c>
      <c r="J14" s="39">
        <v>54</v>
      </c>
      <c r="K14" s="39">
        <v>2</v>
      </c>
      <c r="L14" s="40">
        <v>206</v>
      </c>
      <c r="M14" s="46">
        <f t="shared" si="0"/>
        <v>4.3913877638030271E-2</v>
      </c>
      <c r="N14" s="85" t="s">
        <v>838</v>
      </c>
      <c r="O14" s="1"/>
      <c r="P14" s="84" t="s">
        <v>641</v>
      </c>
      <c r="Q14" s="39">
        <v>0</v>
      </c>
      <c r="R14" s="39">
        <v>0</v>
      </c>
      <c r="S14" s="39">
        <v>0</v>
      </c>
      <c r="T14" s="39">
        <v>6</v>
      </c>
      <c r="U14" s="39">
        <v>3</v>
      </c>
      <c r="V14" s="39">
        <v>13</v>
      </c>
      <c r="W14" s="39">
        <v>1</v>
      </c>
      <c r="X14" s="39">
        <v>11</v>
      </c>
      <c r="Y14" s="39">
        <v>0</v>
      </c>
      <c r="Z14" s="40">
        <v>34</v>
      </c>
      <c r="AA14" s="46">
        <v>1.7736045905059991E-2</v>
      </c>
      <c r="AB14" s="85" t="s">
        <v>838</v>
      </c>
    </row>
    <row r="15" spans="2:28" ht="25" customHeight="1">
      <c r="B15" s="84" t="s">
        <v>1083</v>
      </c>
      <c r="C15" s="39">
        <v>10</v>
      </c>
      <c r="D15" s="39">
        <v>6</v>
      </c>
      <c r="E15" s="39">
        <v>9</v>
      </c>
      <c r="F15" s="39">
        <v>39</v>
      </c>
      <c r="G15" s="39">
        <v>2</v>
      </c>
      <c r="H15" s="39">
        <v>52</v>
      </c>
      <c r="I15" s="39">
        <v>1</v>
      </c>
      <c r="J15" s="39">
        <v>6</v>
      </c>
      <c r="K15" s="39">
        <v>300</v>
      </c>
      <c r="L15" s="40">
        <v>425</v>
      </c>
      <c r="M15" s="46">
        <f t="shared" si="0"/>
        <v>9.059901939884886E-2</v>
      </c>
      <c r="N15" s="86" t="s">
        <v>598</v>
      </c>
      <c r="O15" s="1"/>
      <c r="P15" s="84" t="s">
        <v>1083</v>
      </c>
      <c r="Q15" s="39">
        <v>40</v>
      </c>
      <c r="R15" s="39">
        <v>12</v>
      </c>
      <c r="S15" s="39">
        <v>6</v>
      </c>
      <c r="T15" s="39">
        <v>112</v>
      </c>
      <c r="U15" s="39">
        <v>4</v>
      </c>
      <c r="V15" s="39">
        <v>79</v>
      </c>
      <c r="W15" s="39">
        <v>8</v>
      </c>
      <c r="X15" s="39">
        <v>0</v>
      </c>
      <c r="Y15" s="39">
        <v>279</v>
      </c>
      <c r="Z15" s="40">
        <v>540</v>
      </c>
      <c r="AA15" s="46">
        <v>0.28169014084507044</v>
      </c>
      <c r="AB15" s="86" t="s">
        <v>598</v>
      </c>
    </row>
    <row r="16" spans="2:28" ht="25" customHeight="1">
      <c r="B16" s="41" t="s">
        <v>320</v>
      </c>
      <c r="C16" s="42">
        <v>96</v>
      </c>
      <c r="D16" s="42">
        <v>107</v>
      </c>
      <c r="E16" s="42">
        <v>185</v>
      </c>
      <c r="F16" s="42">
        <v>1392</v>
      </c>
      <c r="G16" s="42">
        <v>167</v>
      </c>
      <c r="H16" s="42">
        <v>2055</v>
      </c>
      <c r="I16" s="42">
        <v>64</v>
      </c>
      <c r="J16" s="42">
        <v>273</v>
      </c>
      <c r="K16" s="42">
        <v>352</v>
      </c>
      <c r="L16" s="42">
        <v>4691</v>
      </c>
      <c r="M16" s="298">
        <f>L16/L16</f>
        <v>1</v>
      </c>
      <c r="N16" s="43" t="s">
        <v>322</v>
      </c>
      <c r="O16" s="1"/>
      <c r="P16" s="41" t="s">
        <v>320</v>
      </c>
      <c r="Q16" s="42">
        <v>77</v>
      </c>
      <c r="R16" s="42">
        <v>77</v>
      </c>
      <c r="S16" s="42">
        <v>62</v>
      </c>
      <c r="T16" s="42">
        <v>744</v>
      </c>
      <c r="U16" s="42">
        <v>67</v>
      </c>
      <c r="V16" s="42">
        <v>484</v>
      </c>
      <c r="W16" s="42">
        <v>47</v>
      </c>
      <c r="X16" s="42">
        <v>47</v>
      </c>
      <c r="Y16" s="42">
        <v>312</v>
      </c>
      <c r="Z16" s="42">
        <v>1917</v>
      </c>
      <c r="AA16" s="298">
        <v>0.99999999999999978</v>
      </c>
      <c r="AB16" s="43" t="s">
        <v>322</v>
      </c>
    </row>
    <row r="17" spans="1:28" ht="25" customHeight="1" thickBot="1">
      <c r="B17" s="299" t="s">
        <v>473</v>
      </c>
      <c r="C17" s="300">
        <f>C16/$L$16</f>
        <v>2.0464719675975272E-2</v>
      </c>
      <c r="D17" s="300">
        <f t="shared" ref="D17:L17" si="1">D16/$L$16</f>
        <v>2.2809635472180772E-2</v>
      </c>
      <c r="E17" s="300">
        <f t="shared" si="1"/>
        <v>3.9437220208910682E-2</v>
      </c>
      <c r="F17" s="300">
        <f t="shared" si="1"/>
        <v>0.29673843530164146</v>
      </c>
      <c r="G17" s="300">
        <f t="shared" si="1"/>
        <v>3.5600085269665314E-2</v>
      </c>
      <c r="H17" s="300">
        <f t="shared" si="1"/>
        <v>0.43807290556384565</v>
      </c>
      <c r="I17" s="300">
        <f t="shared" si="1"/>
        <v>1.364314645065018E-2</v>
      </c>
      <c r="J17" s="300">
        <f t="shared" si="1"/>
        <v>5.8196546578554678E-2</v>
      </c>
      <c r="K17" s="300">
        <f t="shared" si="1"/>
        <v>7.5037305478575997E-2</v>
      </c>
      <c r="L17" s="300">
        <f t="shared" si="1"/>
        <v>1</v>
      </c>
      <c r="M17" s="301"/>
      <c r="N17" s="302" t="s">
        <v>839</v>
      </c>
      <c r="O17" s="1"/>
      <c r="P17" s="299" t="s">
        <v>473</v>
      </c>
      <c r="Q17" s="300">
        <v>4.0166927490871154E-2</v>
      </c>
      <c r="R17" s="300">
        <v>4.0166927490871154E-2</v>
      </c>
      <c r="S17" s="300">
        <v>3.2342201356285863E-2</v>
      </c>
      <c r="T17" s="300">
        <v>0.38810641627543035</v>
      </c>
      <c r="U17" s="300">
        <v>3.4950443401147627E-2</v>
      </c>
      <c r="V17" s="300">
        <v>0.25247782994261869</v>
      </c>
      <c r="W17" s="300">
        <v>2.4517475221700575E-2</v>
      </c>
      <c r="X17" s="300">
        <v>2.4517475221700575E-2</v>
      </c>
      <c r="Y17" s="300">
        <v>0.16275430359937401</v>
      </c>
      <c r="Z17" s="300">
        <v>1</v>
      </c>
      <c r="AA17" s="301"/>
      <c r="AB17" s="302" t="s">
        <v>839</v>
      </c>
    </row>
    <row r="18" spans="1:28" ht="83.5" customHeight="1">
      <c r="B18" s="526" t="s">
        <v>840</v>
      </c>
      <c r="C18" s="526"/>
      <c r="D18" s="526"/>
      <c r="E18" s="526"/>
      <c r="F18" s="526"/>
      <c r="G18" s="526"/>
      <c r="H18" s="578" t="s">
        <v>841</v>
      </c>
      <c r="I18" s="578"/>
      <c r="J18" s="578"/>
      <c r="K18" s="578"/>
      <c r="L18" s="578"/>
      <c r="M18" s="578"/>
      <c r="N18" s="578"/>
      <c r="O18" s="1"/>
      <c r="P18" s="526" t="s">
        <v>351</v>
      </c>
      <c r="Q18" s="526"/>
      <c r="R18" s="526"/>
      <c r="S18" s="526"/>
      <c r="T18" s="526"/>
      <c r="U18" s="526"/>
      <c r="V18" s="87"/>
      <c r="W18" s="87"/>
      <c r="X18" s="87"/>
      <c r="Y18" s="510" t="s">
        <v>707</v>
      </c>
      <c r="Z18" s="510"/>
      <c r="AA18" s="510"/>
      <c r="AB18" s="510"/>
    </row>
    <row r="19" spans="1:28" ht="25" customHeight="1">
      <c r="A19" s="1"/>
      <c r="B19" s="1"/>
      <c r="C19" s="1"/>
      <c r="D19" s="1"/>
      <c r="E19" s="1"/>
      <c r="F19" s="1"/>
      <c r="G19" s="1"/>
      <c r="H19" s="1"/>
      <c r="I19" s="1"/>
      <c r="J19" s="1"/>
      <c r="K19" s="1"/>
      <c r="L19" s="303"/>
      <c r="M19" s="303"/>
      <c r="O19" s="1"/>
    </row>
    <row r="20" spans="1:28" ht="25" customHeight="1">
      <c r="A20" s="1"/>
      <c r="B20" s="1"/>
      <c r="C20" s="1"/>
      <c r="D20" s="1"/>
      <c r="E20" s="1"/>
      <c r="F20" s="1"/>
      <c r="G20" s="1"/>
      <c r="H20" s="1"/>
      <c r="I20" s="1"/>
      <c r="J20" s="1"/>
      <c r="K20" s="1"/>
      <c r="O20" s="1"/>
    </row>
    <row r="21" spans="1:28" ht="24" customHeight="1">
      <c r="A21" s="1"/>
      <c r="B21" s="1"/>
      <c r="C21" s="1"/>
      <c r="D21" s="1"/>
      <c r="E21" s="1"/>
      <c r="F21" s="1"/>
      <c r="G21" s="1"/>
      <c r="H21" s="1"/>
      <c r="I21" s="1"/>
      <c r="J21" s="1"/>
      <c r="K21" s="1"/>
      <c r="O21" s="1"/>
    </row>
    <row r="22" spans="1:28" ht="24" customHeight="1">
      <c r="A22" s="1"/>
      <c r="B22" s="1"/>
      <c r="C22" s="1"/>
      <c r="D22" s="1"/>
      <c r="E22" s="1"/>
      <c r="F22" s="1"/>
      <c r="G22" s="1"/>
      <c r="H22" s="1"/>
      <c r="I22" s="1"/>
      <c r="J22" s="1"/>
      <c r="K22" s="1"/>
      <c r="O22" s="1"/>
    </row>
  </sheetData>
  <mergeCells count="16">
    <mergeCell ref="B18:G18"/>
    <mergeCell ref="H18:N18"/>
    <mergeCell ref="P2:AB2"/>
    <mergeCell ref="P3:AB3"/>
    <mergeCell ref="P4:P6"/>
    <mergeCell ref="Q4:AA4"/>
    <mergeCell ref="AB4:AB6"/>
    <mergeCell ref="AA5:AA6"/>
    <mergeCell ref="P18:U18"/>
    <mergeCell ref="Y18:AB18"/>
    <mergeCell ref="B2:N2"/>
    <mergeCell ref="B3:N3"/>
    <mergeCell ref="B4:B6"/>
    <mergeCell ref="C4:M4"/>
    <mergeCell ref="N4:N6"/>
    <mergeCell ref="M5:M6"/>
  </mergeCells>
  <pageMargins left="0.7" right="0.7" top="0.75" bottom="0.75" header="0.3" footer="0.3"/>
  <pageSetup scale="56"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EEC5-0298-4B2C-ADA3-7FB35ECB7D06}">
  <dimension ref="B1:R58"/>
  <sheetViews>
    <sheetView showGridLines="0" rightToLeft="1" topLeftCell="A3" zoomScaleNormal="100" zoomScaleSheetLayoutView="100" workbookViewId="0">
      <selection activeCell="D7" sqref="D7"/>
    </sheetView>
  </sheetViews>
  <sheetFormatPr defaultColWidth="9" defaultRowHeight="24" customHeight="1"/>
  <cols>
    <col min="1" max="1" width="15.7265625" style="310" customWidth="1"/>
    <col min="2" max="2" width="15.54296875" style="310" customWidth="1"/>
    <col min="3" max="11" width="7.54296875" style="310" customWidth="1"/>
    <col min="12" max="12" width="9" style="310"/>
    <col min="13" max="13" width="10.81640625" style="310" bestFit="1" customWidth="1"/>
    <col min="14" max="14" width="9" style="310"/>
    <col min="15" max="15" width="9.81640625" style="310" bestFit="1" customWidth="1"/>
    <col min="16" max="16384" width="9" style="310"/>
  </cols>
  <sheetData>
    <row r="1" spans="2:11" ht="50.15" customHeight="1"/>
    <row r="2" spans="2:11" ht="25" customHeight="1">
      <c r="B2" s="585" t="s">
        <v>842</v>
      </c>
      <c r="C2" s="585"/>
      <c r="D2" s="585"/>
      <c r="E2" s="585"/>
      <c r="F2" s="585"/>
      <c r="G2" s="585"/>
      <c r="H2" s="585"/>
      <c r="I2" s="585"/>
      <c r="J2" s="585"/>
      <c r="K2" s="585"/>
    </row>
    <row r="3" spans="2:11" ht="25" customHeight="1">
      <c r="B3" s="586" t="s">
        <v>843</v>
      </c>
      <c r="C3" s="586"/>
      <c r="D3" s="586"/>
      <c r="E3" s="586"/>
      <c r="F3" s="586"/>
      <c r="G3" s="586"/>
      <c r="H3" s="586"/>
      <c r="I3" s="586"/>
      <c r="J3" s="586"/>
      <c r="K3" s="586"/>
    </row>
    <row r="4" spans="2:11" ht="30" customHeight="1">
      <c r="B4" s="587" t="s">
        <v>844</v>
      </c>
      <c r="C4" s="589" t="s">
        <v>845</v>
      </c>
      <c r="D4" s="590"/>
      <c r="E4" s="591"/>
      <c r="F4" s="589" t="s">
        <v>846</v>
      </c>
      <c r="G4" s="590"/>
      <c r="H4" s="591"/>
      <c r="I4" s="592" t="s">
        <v>847</v>
      </c>
      <c r="J4" s="593"/>
      <c r="K4" s="594"/>
    </row>
    <row r="5" spans="2:11" ht="44.5" customHeight="1">
      <c r="B5" s="588"/>
      <c r="C5" s="311" t="s">
        <v>848</v>
      </c>
      <c r="D5" s="311" t="s">
        <v>849</v>
      </c>
      <c r="E5" s="311" t="s">
        <v>850</v>
      </c>
      <c r="F5" s="311" t="s">
        <v>848</v>
      </c>
      <c r="G5" s="311" t="s">
        <v>849</v>
      </c>
      <c r="H5" s="311" t="s">
        <v>850</v>
      </c>
      <c r="I5" s="311" t="s">
        <v>848</v>
      </c>
      <c r="J5" s="311" t="s">
        <v>849</v>
      </c>
      <c r="K5" s="311" t="s">
        <v>850</v>
      </c>
    </row>
    <row r="6" spans="2:11" ht="25" customHeight="1">
      <c r="B6" s="312">
        <v>1977</v>
      </c>
      <c r="C6" s="313">
        <v>5491</v>
      </c>
      <c r="D6" s="313">
        <v>5236</v>
      </c>
      <c r="E6" s="314">
        <v>10727</v>
      </c>
      <c r="F6" s="313">
        <v>6307</v>
      </c>
      <c r="G6" s="313">
        <v>6085</v>
      </c>
      <c r="H6" s="314">
        <v>12392</v>
      </c>
      <c r="I6" s="314">
        <v>11798</v>
      </c>
      <c r="J6" s="314">
        <v>11321</v>
      </c>
      <c r="K6" s="314">
        <v>23119</v>
      </c>
    </row>
    <row r="7" spans="2:11" ht="25" customHeight="1">
      <c r="B7" s="312">
        <v>1978</v>
      </c>
      <c r="C7" s="313">
        <v>6092</v>
      </c>
      <c r="D7" s="313">
        <v>5873</v>
      </c>
      <c r="E7" s="314">
        <v>11965</v>
      </c>
      <c r="F7" s="313">
        <v>8031</v>
      </c>
      <c r="G7" s="313">
        <v>7649</v>
      </c>
      <c r="H7" s="314">
        <v>15680</v>
      </c>
      <c r="I7" s="314">
        <v>14123</v>
      </c>
      <c r="J7" s="314">
        <v>13522</v>
      </c>
      <c r="K7" s="314">
        <v>27645</v>
      </c>
    </row>
    <row r="8" spans="2:11" ht="25" customHeight="1">
      <c r="B8" s="312">
        <v>1979</v>
      </c>
      <c r="C8" s="313">
        <v>6534</v>
      </c>
      <c r="D8" s="313">
        <v>6410</v>
      </c>
      <c r="E8" s="314">
        <v>12944</v>
      </c>
      <c r="F8" s="313">
        <v>9794</v>
      </c>
      <c r="G8" s="313">
        <v>8947</v>
      </c>
      <c r="H8" s="314">
        <v>18741</v>
      </c>
      <c r="I8" s="314">
        <v>16328</v>
      </c>
      <c r="J8" s="314">
        <v>15357</v>
      </c>
      <c r="K8" s="314">
        <v>31685</v>
      </c>
    </row>
    <row r="9" spans="2:11" ht="25" customHeight="1">
      <c r="B9" s="312">
        <v>1980</v>
      </c>
      <c r="C9" s="313">
        <v>7258</v>
      </c>
      <c r="D9" s="313">
        <v>6904</v>
      </c>
      <c r="E9" s="314">
        <v>14162</v>
      </c>
      <c r="F9" s="313">
        <v>10549</v>
      </c>
      <c r="G9" s="313">
        <v>10063</v>
      </c>
      <c r="H9" s="314">
        <v>20612</v>
      </c>
      <c r="I9" s="314">
        <v>17807</v>
      </c>
      <c r="J9" s="314">
        <v>16967</v>
      </c>
      <c r="K9" s="314">
        <v>34774</v>
      </c>
    </row>
    <row r="10" spans="2:11" ht="25" customHeight="1">
      <c r="B10" s="312">
        <v>1981</v>
      </c>
      <c r="C10" s="313">
        <v>7656</v>
      </c>
      <c r="D10" s="313">
        <v>7347</v>
      </c>
      <c r="E10" s="314">
        <v>15003</v>
      </c>
      <c r="F10" s="313">
        <v>12011</v>
      </c>
      <c r="G10" s="313">
        <v>11533</v>
      </c>
      <c r="H10" s="314">
        <v>23544</v>
      </c>
      <c r="I10" s="314">
        <v>19667</v>
      </c>
      <c r="J10" s="314">
        <v>18880</v>
      </c>
      <c r="K10" s="314">
        <v>38547</v>
      </c>
    </row>
    <row r="11" spans="2:11" ht="25" customHeight="1">
      <c r="B11" s="312">
        <v>1982</v>
      </c>
      <c r="C11" s="313">
        <v>8331</v>
      </c>
      <c r="D11" s="313">
        <v>7853</v>
      </c>
      <c r="E11" s="314">
        <v>16184</v>
      </c>
      <c r="F11" s="313">
        <v>13045</v>
      </c>
      <c r="G11" s="313">
        <v>12732</v>
      </c>
      <c r="H11" s="314">
        <v>25777</v>
      </c>
      <c r="I11" s="314">
        <v>21376</v>
      </c>
      <c r="J11" s="314">
        <v>20585</v>
      </c>
      <c r="K11" s="314">
        <v>41961</v>
      </c>
    </row>
    <row r="12" spans="2:11" ht="25" customHeight="1">
      <c r="B12" s="312">
        <v>1983</v>
      </c>
      <c r="C12" s="313">
        <v>8678</v>
      </c>
      <c r="D12" s="313">
        <v>8256</v>
      </c>
      <c r="E12" s="314">
        <v>16934</v>
      </c>
      <c r="F12" s="313">
        <v>13484</v>
      </c>
      <c r="G12" s="313">
        <v>13001</v>
      </c>
      <c r="H12" s="314">
        <v>26485</v>
      </c>
      <c r="I12" s="314">
        <v>22162</v>
      </c>
      <c r="J12" s="314">
        <v>21257</v>
      </c>
      <c r="K12" s="314">
        <v>43419</v>
      </c>
    </row>
    <row r="13" spans="2:11" ht="25" customHeight="1">
      <c r="B13" s="312">
        <v>1984</v>
      </c>
      <c r="C13" s="313">
        <v>9031</v>
      </c>
      <c r="D13" s="313">
        <v>8625</v>
      </c>
      <c r="E13" s="314">
        <v>17656</v>
      </c>
      <c r="F13" s="313">
        <v>13461</v>
      </c>
      <c r="G13" s="313">
        <v>12587</v>
      </c>
      <c r="H13" s="314">
        <v>26048</v>
      </c>
      <c r="I13" s="314">
        <v>22492</v>
      </c>
      <c r="J13" s="314">
        <v>21212</v>
      </c>
      <c r="K13" s="314">
        <v>43704</v>
      </c>
    </row>
    <row r="14" spans="2:11" ht="25" customHeight="1">
      <c r="B14" s="312">
        <v>1985</v>
      </c>
      <c r="C14" s="313">
        <v>9034</v>
      </c>
      <c r="D14" s="313">
        <v>8733</v>
      </c>
      <c r="E14" s="314">
        <v>17767</v>
      </c>
      <c r="F14" s="313">
        <v>13546</v>
      </c>
      <c r="G14" s="313">
        <v>12879</v>
      </c>
      <c r="H14" s="314">
        <v>26425</v>
      </c>
      <c r="I14" s="314">
        <v>22580</v>
      </c>
      <c r="J14" s="314">
        <v>21612</v>
      </c>
      <c r="K14" s="314">
        <v>44192</v>
      </c>
    </row>
    <row r="15" spans="2:11" ht="25" customHeight="1">
      <c r="B15" s="312">
        <v>1986</v>
      </c>
      <c r="C15" s="313">
        <v>9380</v>
      </c>
      <c r="D15" s="313">
        <v>8999</v>
      </c>
      <c r="E15" s="314">
        <v>18379</v>
      </c>
      <c r="F15" s="313">
        <v>13810</v>
      </c>
      <c r="G15" s="313">
        <v>13271</v>
      </c>
      <c r="H15" s="314">
        <v>27081</v>
      </c>
      <c r="I15" s="314">
        <v>23190</v>
      </c>
      <c r="J15" s="314">
        <v>22270</v>
      </c>
      <c r="K15" s="314">
        <v>45460</v>
      </c>
    </row>
    <row r="16" spans="2:11" ht="25" customHeight="1">
      <c r="B16" s="312">
        <v>1987</v>
      </c>
      <c r="C16" s="313">
        <v>9328</v>
      </c>
      <c r="D16" s="313">
        <v>8977</v>
      </c>
      <c r="E16" s="314">
        <v>18305</v>
      </c>
      <c r="F16" s="313">
        <v>15003</v>
      </c>
      <c r="G16" s="313">
        <v>14395</v>
      </c>
      <c r="H16" s="314">
        <v>29398</v>
      </c>
      <c r="I16" s="314">
        <v>24331</v>
      </c>
      <c r="J16" s="314">
        <v>23372</v>
      </c>
      <c r="K16" s="314">
        <v>47703</v>
      </c>
    </row>
    <row r="17" spans="2:11" ht="25" customHeight="1">
      <c r="B17" s="312">
        <v>1988</v>
      </c>
      <c r="C17" s="313">
        <v>9603</v>
      </c>
      <c r="D17" s="313">
        <v>9114</v>
      </c>
      <c r="E17" s="314">
        <v>18717</v>
      </c>
      <c r="F17" s="313">
        <v>16405</v>
      </c>
      <c r="G17" s="313">
        <v>15714</v>
      </c>
      <c r="H17" s="314">
        <v>32119</v>
      </c>
      <c r="I17" s="314">
        <v>26008</v>
      </c>
      <c r="J17" s="314">
        <v>24828</v>
      </c>
      <c r="K17" s="314">
        <v>50836</v>
      </c>
    </row>
    <row r="18" spans="2:11" ht="25" customHeight="1">
      <c r="B18" s="312">
        <v>1989</v>
      </c>
      <c r="C18" s="313">
        <v>9625</v>
      </c>
      <c r="D18" s="313">
        <v>9327</v>
      </c>
      <c r="E18" s="314">
        <v>18952</v>
      </c>
      <c r="F18" s="313">
        <v>16753</v>
      </c>
      <c r="G18" s="313">
        <v>16198</v>
      </c>
      <c r="H18" s="314">
        <v>32951</v>
      </c>
      <c r="I18" s="314">
        <v>26378</v>
      </c>
      <c r="J18" s="314">
        <v>25525</v>
      </c>
      <c r="K18" s="314">
        <v>51903</v>
      </c>
    </row>
    <row r="19" spans="2:11" ht="25" customHeight="1">
      <c r="B19" s="312">
        <v>1990</v>
      </c>
      <c r="C19" s="313">
        <v>9652</v>
      </c>
      <c r="D19" s="313">
        <v>9108</v>
      </c>
      <c r="E19" s="314">
        <v>18760</v>
      </c>
      <c r="F19" s="313">
        <v>17218</v>
      </c>
      <c r="G19" s="313">
        <v>16286</v>
      </c>
      <c r="H19" s="314">
        <v>33504</v>
      </c>
      <c r="I19" s="314">
        <v>26870</v>
      </c>
      <c r="J19" s="314">
        <v>25394</v>
      </c>
      <c r="K19" s="314">
        <v>52264</v>
      </c>
    </row>
    <row r="20" spans="2:11" ht="25" customHeight="1">
      <c r="B20" s="312">
        <v>1991</v>
      </c>
      <c r="C20" s="313">
        <v>9507</v>
      </c>
      <c r="D20" s="313">
        <v>8873</v>
      </c>
      <c r="E20" s="314">
        <v>18380</v>
      </c>
      <c r="F20" s="313">
        <v>15947</v>
      </c>
      <c r="G20" s="313">
        <v>15169</v>
      </c>
      <c r="H20" s="314">
        <v>31116</v>
      </c>
      <c r="I20" s="314">
        <v>25454</v>
      </c>
      <c r="J20" s="314">
        <v>24042</v>
      </c>
      <c r="K20" s="314">
        <v>49496</v>
      </c>
    </row>
    <row r="21" spans="2:11" ht="25" customHeight="1">
      <c r="B21" s="312">
        <v>1992</v>
      </c>
      <c r="C21" s="313">
        <v>9929</v>
      </c>
      <c r="D21" s="313">
        <v>9419</v>
      </c>
      <c r="E21" s="314">
        <v>19348</v>
      </c>
      <c r="F21" s="313">
        <v>16127</v>
      </c>
      <c r="G21" s="313">
        <v>15129</v>
      </c>
      <c r="H21" s="314">
        <v>31256</v>
      </c>
      <c r="I21" s="314">
        <v>26056</v>
      </c>
      <c r="J21" s="314">
        <v>24548</v>
      </c>
      <c r="K21" s="314">
        <v>50604</v>
      </c>
    </row>
    <row r="22" spans="2:11" ht="25" customHeight="1">
      <c r="B22" s="312">
        <v>1993</v>
      </c>
      <c r="C22" s="313">
        <v>10119</v>
      </c>
      <c r="D22" s="313">
        <v>9752</v>
      </c>
      <c r="E22" s="314">
        <v>19871</v>
      </c>
      <c r="F22" s="313">
        <v>15486</v>
      </c>
      <c r="G22" s="313">
        <v>14840</v>
      </c>
      <c r="H22" s="314">
        <v>30326</v>
      </c>
      <c r="I22" s="314">
        <v>25605</v>
      </c>
      <c r="J22" s="314">
        <v>24592</v>
      </c>
      <c r="K22" s="314">
        <v>50197</v>
      </c>
    </row>
    <row r="23" spans="2:11" ht="25" customHeight="1">
      <c r="B23" s="312">
        <v>1994</v>
      </c>
      <c r="C23" s="313">
        <v>10340</v>
      </c>
      <c r="D23" s="313">
        <v>9925</v>
      </c>
      <c r="E23" s="314">
        <v>20265</v>
      </c>
      <c r="F23" s="313">
        <v>16507</v>
      </c>
      <c r="G23" s="313">
        <v>15668</v>
      </c>
      <c r="H23" s="314">
        <v>32175</v>
      </c>
      <c r="I23" s="314">
        <v>26847</v>
      </c>
      <c r="J23" s="314">
        <v>25593</v>
      </c>
      <c r="K23" s="314">
        <v>52440</v>
      </c>
    </row>
    <row r="24" spans="2:11" ht="25" customHeight="1">
      <c r="B24" s="312">
        <v>1995</v>
      </c>
      <c r="C24" s="313">
        <v>10408</v>
      </c>
      <c r="D24" s="313">
        <v>9930</v>
      </c>
      <c r="E24" s="314">
        <v>20338</v>
      </c>
      <c r="F24" s="313">
        <v>14343</v>
      </c>
      <c r="G24" s="313">
        <v>13886</v>
      </c>
      <c r="H24" s="314">
        <v>28229</v>
      </c>
      <c r="I24" s="314">
        <v>24751</v>
      </c>
      <c r="J24" s="314">
        <v>23816</v>
      </c>
      <c r="K24" s="314">
        <v>48567</v>
      </c>
    </row>
    <row r="25" spans="2:11" ht="25" customHeight="1">
      <c r="B25" s="312">
        <v>1996</v>
      </c>
      <c r="C25" s="313">
        <v>10883</v>
      </c>
      <c r="D25" s="313">
        <v>10356</v>
      </c>
      <c r="E25" s="314">
        <v>21239</v>
      </c>
      <c r="F25" s="313">
        <v>13150</v>
      </c>
      <c r="G25" s="313">
        <v>12661</v>
      </c>
      <c r="H25" s="314">
        <v>25811</v>
      </c>
      <c r="I25" s="314">
        <v>24033</v>
      </c>
      <c r="J25" s="314">
        <v>23017</v>
      </c>
      <c r="K25" s="314">
        <v>47050</v>
      </c>
    </row>
    <row r="26" spans="2:11" ht="25" customHeight="1">
      <c r="B26" s="312">
        <v>1997</v>
      </c>
      <c r="C26" s="313">
        <v>10637</v>
      </c>
      <c r="D26" s="313">
        <v>10151</v>
      </c>
      <c r="E26" s="314">
        <v>20788</v>
      </c>
      <c r="F26" s="313">
        <v>13069</v>
      </c>
      <c r="G26" s="313">
        <v>12503</v>
      </c>
      <c r="H26" s="314">
        <v>25572</v>
      </c>
      <c r="I26" s="314">
        <v>23706</v>
      </c>
      <c r="J26" s="314">
        <v>22654</v>
      </c>
      <c r="K26" s="314">
        <v>46360</v>
      </c>
    </row>
    <row r="27" spans="2:11" ht="25" customHeight="1">
      <c r="B27" s="312">
        <v>1998</v>
      </c>
      <c r="C27" s="313">
        <v>10376</v>
      </c>
      <c r="D27" s="313">
        <v>9842</v>
      </c>
      <c r="E27" s="314">
        <v>20218</v>
      </c>
      <c r="F27" s="313">
        <v>14202</v>
      </c>
      <c r="G27" s="313">
        <v>13716</v>
      </c>
      <c r="H27" s="314">
        <v>27918</v>
      </c>
      <c r="I27" s="314">
        <v>24578</v>
      </c>
      <c r="J27" s="314">
        <v>23558</v>
      </c>
      <c r="K27" s="314">
        <v>48136</v>
      </c>
    </row>
    <row r="28" spans="2:11" ht="25" customHeight="1">
      <c r="B28" s="312">
        <v>1999</v>
      </c>
      <c r="C28" s="313">
        <v>10623</v>
      </c>
      <c r="D28" s="313">
        <v>10299</v>
      </c>
      <c r="E28" s="314">
        <v>20922</v>
      </c>
      <c r="F28" s="313">
        <v>14751</v>
      </c>
      <c r="G28" s="313">
        <v>13986</v>
      </c>
      <c r="H28" s="314">
        <v>28737</v>
      </c>
      <c r="I28" s="314">
        <v>25374</v>
      </c>
      <c r="J28" s="314">
        <v>24285</v>
      </c>
      <c r="K28" s="314">
        <v>49659</v>
      </c>
    </row>
    <row r="29" spans="2:11" ht="25" customHeight="1">
      <c r="B29" s="312">
        <v>2000</v>
      </c>
      <c r="C29" s="313">
        <v>11502</v>
      </c>
      <c r="D29" s="313">
        <v>10949</v>
      </c>
      <c r="E29" s="314">
        <v>22451</v>
      </c>
      <c r="F29" s="313">
        <v>16138</v>
      </c>
      <c r="G29" s="313">
        <v>15097</v>
      </c>
      <c r="H29" s="314">
        <v>31235</v>
      </c>
      <c r="I29" s="314">
        <v>27640</v>
      </c>
      <c r="J29" s="314">
        <v>26046</v>
      </c>
      <c r="K29" s="314">
        <v>53686</v>
      </c>
    </row>
    <row r="30" spans="2:11" ht="25" customHeight="1">
      <c r="B30" s="312">
        <v>2001</v>
      </c>
      <c r="C30" s="313">
        <v>11825</v>
      </c>
      <c r="D30" s="313">
        <v>11384</v>
      </c>
      <c r="E30" s="314">
        <v>23209</v>
      </c>
      <c r="F30" s="313">
        <v>16793</v>
      </c>
      <c r="G30" s="313">
        <v>16134</v>
      </c>
      <c r="H30" s="314">
        <v>32927</v>
      </c>
      <c r="I30" s="314">
        <v>28618</v>
      </c>
      <c r="J30" s="314">
        <v>27518</v>
      </c>
      <c r="K30" s="314">
        <v>56136</v>
      </c>
    </row>
    <row r="31" spans="2:11" ht="25" customHeight="1">
      <c r="B31" s="312">
        <v>2002</v>
      </c>
      <c r="C31" s="313">
        <v>12170</v>
      </c>
      <c r="D31" s="313">
        <v>11975</v>
      </c>
      <c r="E31" s="314">
        <v>24145</v>
      </c>
      <c r="F31" s="313">
        <v>17338</v>
      </c>
      <c r="G31" s="313">
        <v>16587</v>
      </c>
      <c r="H31" s="314">
        <v>33925</v>
      </c>
      <c r="I31" s="314">
        <v>29508</v>
      </c>
      <c r="J31" s="314">
        <v>28562</v>
      </c>
      <c r="K31" s="314">
        <v>58070</v>
      </c>
    </row>
    <row r="32" spans="2:11" ht="25" customHeight="1">
      <c r="B32" s="312">
        <v>2003</v>
      </c>
      <c r="C32" s="313">
        <v>13188</v>
      </c>
      <c r="D32" s="313">
        <v>12567</v>
      </c>
      <c r="E32" s="314">
        <v>25755</v>
      </c>
      <c r="F32" s="313">
        <v>18053</v>
      </c>
      <c r="G32" s="313">
        <v>17357</v>
      </c>
      <c r="H32" s="314">
        <v>35410</v>
      </c>
      <c r="I32" s="314">
        <v>31241</v>
      </c>
      <c r="J32" s="314">
        <v>29924</v>
      </c>
      <c r="K32" s="314">
        <v>61165</v>
      </c>
    </row>
    <row r="33" spans="2:17" ht="25" customHeight="1">
      <c r="B33" s="312">
        <v>2004</v>
      </c>
      <c r="C33" s="313">
        <v>13854</v>
      </c>
      <c r="D33" s="313">
        <v>13419</v>
      </c>
      <c r="E33" s="314">
        <v>27273</v>
      </c>
      <c r="F33" s="313">
        <v>18325</v>
      </c>
      <c r="G33" s="313">
        <v>17515</v>
      </c>
      <c r="H33" s="314">
        <v>35840</v>
      </c>
      <c r="I33" s="314">
        <v>32179</v>
      </c>
      <c r="J33" s="314">
        <v>30934</v>
      </c>
      <c r="K33" s="314">
        <v>63113</v>
      </c>
    </row>
    <row r="34" spans="2:17" ht="25" customHeight="1">
      <c r="B34" s="312">
        <v>2005</v>
      </c>
      <c r="C34" s="313">
        <v>14310</v>
      </c>
      <c r="D34" s="313">
        <v>13712</v>
      </c>
      <c r="E34" s="314">
        <v>28022</v>
      </c>
      <c r="F34" s="313">
        <v>18835</v>
      </c>
      <c r="G34" s="313">
        <v>17766</v>
      </c>
      <c r="H34" s="314">
        <v>36601</v>
      </c>
      <c r="I34" s="314">
        <v>33145</v>
      </c>
      <c r="J34" s="314">
        <v>31478</v>
      </c>
      <c r="K34" s="314">
        <v>64623</v>
      </c>
    </row>
    <row r="35" spans="2:17" ht="25" customHeight="1">
      <c r="B35" s="312">
        <v>2006</v>
      </c>
      <c r="C35" s="313">
        <v>14099</v>
      </c>
      <c r="D35" s="313">
        <v>13804</v>
      </c>
      <c r="E35" s="314">
        <v>27903</v>
      </c>
      <c r="F35" s="313">
        <v>17951</v>
      </c>
      <c r="G35" s="313">
        <v>17115</v>
      </c>
      <c r="H35" s="314">
        <v>35066</v>
      </c>
      <c r="I35" s="314">
        <v>32050</v>
      </c>
      <c r="J35" s="314">
        <v>30919</v>
      </c>
      <c r="K35" s="314">
        <v>62969</v>
      </c>
    </row>
    <row r="36" spans="2:17" ht="25" customHeight="1">
      <c r="B36" s="312">
        <v>2007</v>
      </c>
      <c r="C36" s="313">
        <v>14649</v>
      </c>
      <c r="D36" s="313">
        <v>14352</v>
      </c>
      <c r="E36" s="314">
        <v>29001</v>
      </c>
      <c r="F36" s="313">
        <v>19810</v>
      </c>
      <c r="G36" s="313">
        <v>18856</v>
      </c>
      <c r="H36" s="314">
        <v>38666</v>
      </c>
      <c r="I36" s="314">
        <v>34459</v>
      </c>
      <c r="J36" s="314">
        <v>33208</v>
      </c>
      <c r="K36" s="314">
        <v>67667</v>
      </c>
      <c r="Q36" s="315"/>
    </row>
    <row r="37" spans="2:17" ht="25" customHeight="1">
      <c r="B37" s="312">
        <v>2008</v>
      </c>
      <c r="C37" s="313">
        <v>14982</v>
      </c>
      <c r="D37" s="313">
        <v>14543</v>
      </c>
      <c r="E37" s="314">
        <v>29525</v>
      </c>
      <c r="F37" s="313">
        <v>20279</v>
      </c>
      <c r="G37" s="313">
        <v>18963</v>
      </c>
      <c r="H37" s="314">
        <v>39242</v>
      </c>
      <c r="I37" s="314">
        <v>35264</v>
      </c>
      <c r="J37" s="314">
        <v>33515</v>
      </c>
      <c r="K37" s="314">
        <v>68779</v>
      </c>
      <c r="Q37" s="315"/>
    </row>
    <row r="38" spans="2:17" ht="25" customHeight="1">
      <c r="B38" s="312">
        <v>2009</v>
      </c>
      <c r="C38" s="313">
        <v>15958</v>
      </c>
      <c r="D38" s="313">
        <v>14990</v>
      </c>
      <c r="E38" s="314">
        <v>30951</v>
      </c>
      <c r="F38" s="313">
        <v>23191</v>
      </c>
      <c r="G38" s="313">
        <v>22217</v>
      </c>
      <c r="H38" s="314">
        <v>45415</v>
      </c>
      <c r="I38" s="314">
        <v>39149</v>
      </c>
      <c r="J38" s="314">
        <v>37207</v>
      </c>
      <c r="K38" s="314">
        <v>76376</v>
      </c>
      <c r="Q38" s="315"/>
    </row>
    <row r="39" spans="2:17" ht="25" customHeight="1">
      <c r="B39" s="312">
        <v>2010</v>
      </c>
      <c r="C39" s="313">
        <v>16397</v>
      </c>
      <c r="D39" s="313">
        <v>15906</v>
      </c>
      <c r="E39" s="314">
        <v>32303</v>
      </c>
      <c r="F39" s="313">
        <v>24239</v>
      </c>
      <c r="G39" s="313">
        <v>23057</v>
      </c>
      <c r="H39" s="314">
        <v>47296</v>
      </c>
      <c r="I39" s="314">
        <v>40652</v>
      </c>
      <c r="J39" s="314">
        <v>38973</v>
      </c>
      <c r="K39" s="314">
        <v>79625</v>
      </c>
      <c r="L39" s="316"/>
      <c r="M39" s="316"/>
      <c r="N39" s="316"/>
      <c r="O39" s="316"/>
      <c r="P39" s="316"/>
      <c r="Q39" s="315"/>
    </row>
    <row r="40" spans="2:17" ht="25" customHeight="1">
      <c r="B40" s="312">
        <v>2011</v>
      </c>
      <c r="C40" s="313">
        <v>17027</v>
      </c>
      <c r="D40" s="313">
        <v>16439</v>
      </c>
      <c r="E40" s="314">
        <v>33466</v>
      </c>
      <c r="F40" s="313">
        <v>25690</v>
      </c>
      <c r="G40" s="313">
        <v>24744</v>
      </c>
      <c r="H40" s="314">
        <v>50434</v>
      </c>
      <c r="I40" s="314">
        <v>42743</v>
      </c>
      <c r="J40" s="314">
        <v>41207</v>
      </c>
      <c r="K40" s="314">
        <v>83950</v>
      </c>
      <c r="L40" s="316"/>
      <c r="M40" s="316"/>
      <c r="N40" s="316"/>
      <c r="O40" s="316"/>
      <c r="P40" s="316"/>
      <c r="Q40" s="315"/>
    </row>
    <row r="41" spans="2:17" ht="25" customHeight="1">
      <c r="B41" s="312">
        <v>2012</v>
      </c>
      <c r="C41" s="313">
        <v>17279</v>
      </c>
      <c r="D41" s="313">
        <v>16761</v>
      </c>
      <c r="E41" s="314">
        <v>34040</v>
      </c>
      <c r="F41" s="313">
        <v>28207</v>
      </c>
      <c r="G41" s="313">
        <v>27272</v>
      </c>
      <c r="H41" s="314">
        <v>55479</v>
      </c>
      <c r="I41" s="314">
        <v>45511</v>
      </c>
      <c r="J41" s="314">
        <v>44060</v>
      </c>
      <c r="K41" s="314">
        <v>89578</v>
      </c>
      <c r="L41" s="316"/>
      <c r="M41" s="316"/>
      <c r="N41" s="316"/>
      <c r="O41" s="316"/>
      <c r="P41" s="316"/>
      <c r="Q41" s="315"/>
    </row>
    <row r="42" spans="2:17" ht="25" customHeight="1">
      <c r="B42" s="312">
        <v>2013</v>
      </c>
      <c r="C42" s="313">
        <v>17257</v>
      </c>
      <c r="D42" s="313">
        <v>16708</v>
      </c>
      <c r="E42" s="314">
        <v>33965</v>
      </c>
      <c r="F42" s="313">
        <v>30571</v>
      </c>
      <c r="G42" s="313">
        <v>28950</v>
      </c>
      <c r="H42" s="314">
        <v>59521</v>
      </c>
      <c r="I42" s="314">
        <v>47855</v>
      </c>
      <c r="J42" s="314">
        <v>45684</v>
      </c>
      <c r="K42" s="314">
        <v>93539</v>
      </c>
      <c r="L42" s="316"/>
      <c r="M42" s="316"/>
      <c r="N42" s="316"/>
      <c r="O42" s="316"/>
      <c r="P42" s="316"/>
      <c r="Q42" s="315"/>
    </row>
    <row r="43" spans="2:17" ht="25" customHeight="1">
      <c r="B43" s="312">
        <v>2014</v>
      </c>
      <c r="C43" s="313">
        <v>17643</v>
      </c>
      <c r="D43" s="313">
        <v>16975</v>
      </c>
      <c r="E43" s="314">
        <v>34618</v>
      </c>
      <c r="F43" s="313">
        <v>31398</v>
      </c>
      <c r="G43" s="313">
        <v>29790</v>
      </c>
      <c r="H43" s="314">
        <v>61188</v>
      </c>
      <c r="I43" s="314">
        <v>49067</v>
      </c>
      <c r="J43" s="314">
        <v>46793</v>
      </c>
      <c r="K43" s="314">
        <v>95860</v>
      </c>
      <c r="L43" s="316"/>
      <c r="M43" s="316"/>
      <c r="N43" s="316"/>
      <c r="O43" s="316"/>
      <c r="P43" s="316"/>
      <c r="Q43" s="315"/>
    </row>
    <row r="44" spans="2:17" ht="25" customHeight="1">
      <c r="B44" s="312">
        <v>2015</v>
      </c>
      <c r="C44" s="313">
        <v>17835</v>
      </c>
      <c r="D44" s="313">
        <v>16959</v>
      </c>
      <c r="E44" s="314">
        <v>34794</v>
      </c>
      <c r="F44" s="313">
        <v>32226</v>
      </c>
      <c r="G44" s="313">
        <v>30270</v>
      </c>
      <c r="H44" s="314">
        <v>62496</v>
      </c>
      <c r="I44" s="314">
        <v>50061</v>
      </c>
      <c r="J44" s="314">
        <v>47229</v>
      </c>
      <c r="K44" s="314">
        <v>97290</v>
      </c>
      <c r="L44" s="316"/>
      <c r="M44" s="316"/>
      <c r="N44" s="316"/>
      <c r="O44" s="316"/>
      <c r="P44" s="316"/>
      <c r="Q44" s="315"/>
    </row>
    <row r="45" spans="2:17" ht="24" customHeight="1">
      <c r="B45" s="312">
        <v>2016</v>
      </c>
      <c r="C45" s="313">
        <v>17662</v>
      </c>
      <c r="D45" s="313">
        <v>16891</v>
      </c>
      <c r="E45" s="314">
        <v>34553</v>
      </c>
      <c r="F45" s="313">
        <v>32925</v>
      </c>
      <c r="G45" s="313">
        <v>30733</v>
      </c>
      <c r="H45" s="314">
        <v>63658</v>
      </c>
      <c r="I45" s="314">
        <v>50634</v>
      </c>
      <c r="J45" s="314">
        <v>47665</v>
      </c>
      <c r="K45" s="314">
        <v>98299</v>
      </c>
      <c r="L45" s="316"/>
      <c r="M45" s="317"/>
      <c r="N45" s="316"/>
      <c r="O45" s="316"/>
      <c r="P45" s="316"/>
      <c r="Q45" s="315"/>
    </row>
    <row r="46" spans="2:17" ht="24" customHeight="1">
      <c r="B46" s="312">
        <v>2017</v>
      </c>
      <c r="C46" s="313">
        <v>17462</v>
      </c>
      <c r="D46" s="313">
        <v>16834</v>
      </c>
      <c r="E46" s="314">
        <v>34296</v>
      </c>
      <c r="F46" s="313">
        <v>32659</v>
      </c>
      <c r="G46" s="313">
        <v>30778</v>
      </c>
      <c r="H46" s="314">
        <v>63437</v>
      </c>
      <c r="I46" s="314">
        <v>50121</v>
      </c>
      <c r="J46" s="314">
        <v>47612</v>
      </c>
      <c r="K46" s="314">
        <v>97733</v>
      </c>
      <c r="L46" s="316"/>
      <c r="M46" s="317"/>
      <c r="N46" s="316"/>
      <c r="O46" s="316"/>
      <c r="P46" s="316"/>
      <c r="Q46" s="315"/>
    </row>
    <row r="47" spans="2:17" ht="24" customHeight="1">
      <c r="B47" s="312">
        <v>2018</v>
      </c>
      <c r="C47" s="313">
        <v>17218</v>
      </c>
      <c r="D47" s="313">
        <v>16482</v>
      </c>
      <c r="E47" s="314">
        <v>33700</v>
      </c>
      <c r="F47" s="313">
        <v>31512</v>
      </c>
      <c r="G47" s="313">
        <v>30093</v>
      </c>
      <c r="H47" s="314">
        <v>61609</v>
      </c>
      <c r="I47" s="314">
        <v>48730</v>
      </c>
      <c r="J47" s="314">
        <v>46575</v>
      </c>
      <c r="K47" s="314">
        <v>95313</v>
      </c>
      <c r="L47" s="316"/>
      <c r="M47" s="317"/>
      <c r="N47" s="316"/>
      <c r="O47" s="316"/>
      <c r="P47" s="316"/>
      <c r="Q47" s="315"/>
    </row>
    <row r="48" spans="2:17" ht="24" customHeight="1">
      <c r="B48" s="312">
        <v>2019</v>
      </c>
      <c r="C48" s="313">
        <v>16925</v>
      </c>
      <c r="D48" s="313">
        <v>15876</v>
      </c>
      <c r="E48" s="314">
        <v>32801</v>
      </c>
      <c r="F48" s="313">
        <v>31932</v>
      </c>
      <c r="G48" s="313">
        <v>29964</v>
      </c>
      <c r="H48" s="314">
        <v>61896</v>
      </c>
      <c r="I48" s="314">
        <v>48857</v>
      </c>
      <c r="J48" s="314">
        <v>45840</v>
      </c>
      <c r="K48" s="314">
        <v>94697</v>
      </c>
      <c r="L48" s="316"/>
      <c r="M48" s="317"/>
      <c r="N48" s="316"/>
      <c r="O48" s="316"/>
      <c r="P48" s="316"/>
      <c r="Q48" s="315"/>
    </row>
    <row r="49" spans="2:18" ht="24" customHeight="1">
      <c r="B49" s="312">
        <v>2020</v>
      </c>
      <c r="C49" s="313">
        <v>16341</v>
      </c>
      <c r="D49" s="313">
        <v>15263</v>
      </c>
      <c r="E49" s="314">
        <v>31604</v>
      </c>
      <c r="F49" s="313">
        <v>33899</v>
      </c>
      <c r="G49" s="313">
        <v>32069</v>
      </c>
      <c r="H49" s="314">
        <v>65968</v>
      </c>
      <c r="I49" s="314">
        <v>50240</v>
      </c>
      <c r="J49" s="314">
        <v>47332</v>
      </c>
      <c r="K49" s="314">
        <v>97572</v>
      </c>
      <c r="L49" s="316"/>
      <c r="M49" s="317"/>
      <c r="N49" s="316"/>
      <c r="O49" s="316"/>
      <c r="P49" s="316"/>
      <c r="Q49" s="315"/>
    </row>
    <row r="50" spans="2:18" ht="24" customHeight="1">
      <c r="B50" s="312">
        <v>2021</v>
      </c>
      <c r="C50" s="313">
        <v>16376</v>
      </c>
      <c r="D50" s="313">
        <v>15360</v>
      </c>
      <c r="E50" s="314">
        <v>31736</v>
      </c>
      <c r="F50" s="313">
        <v>31440</v>
      </c>
      <c r="G50" s="313">
        <v>29601</v>
      </c>
      <c r="H50" s="314">
        <v>61041</v>
      </c>
      <c r="I50" s="314">
        <v>47816</v>
      </c>
      <c r="J50" s="314">
        <v>44961</v>
      </c>
      <c r="K50" s="314">
        <v>92777</v>
      </c>
      <c r="L50" s="316"/>
      <c r="M50" s="316"/>
      <c r="N50" s="316"/>
      <c r="O50" s="316"/>
      <c r="P50" s="316"/>
      <c r="Q50" s="315"/>
    </row>
    <row r="51" spans="2:18" ht="24" customHeight="1">
      <c r="B51" s="312">
        <v>2022</v>
      </c>
      <c r="C51" s="313">
        <v>16063</v>
      </c>
      <c r="D51" s="313">
        <v>14826</v>
      </c>
      <c r="E51" s="314">
        <v>30889</v>
      </c>
      <c r="F51" s="313">
        <v>33916</v>
      </c>
      <c r="G51" s="313">
        <v>31826</v>
      </c>
      <c r="H51" s="314">
        <v>65742</v>
      </c>
      <c r="I51" s="314">
        <v>49979</v>
      </c>
      <c r="J51" s="314">
        <v>46652</v>
      </c>
      <c r="K51" s="314">
        <v>96631</v>
      </c>
      <c r="L51" s="316"/>
      <c r="M51" s="316"/>
      <c r="N51" s="316"/>
      <c r="O51" s="316"/>
      <c r="P51" s="316"/>
      <c r="Q51" s="315"/>
    </row>
    <row r="52" spans="2:18" ht="24" customHeight="1">
      <c r="B52" s="312">
        <v>2023</v>
      </c>
      <c r="C52" s="313">
        <v>15486</v>
      </c>
      <c r="D52" s="313">
        <v>14440</v>
      </c>
      <c r="E52" s="314">
        <v>29926</v>
      </c>
      <c r="F52" s="313">
        <v>36634</v>
      </c>
      <c r="G52" s="313">
        <v>34528</v>
      </c>
      <c r="H52" s="314">
        <v>71162</v>
      </c>
      <c r="I52" s="314">
        <v>52120</v>
      </c>
      <c r="J52" s="314">
        <v>48968</v>
      </c>
      <c r="K52" s="314">
        <v>101088</v>
      </c>
      <c r="L52" s="316"/>
      <c r="M52" s="316"/>
      <c r="N52" s="316"/>
      <c r="O52" s="316"/>
      <c r="P52" s="316"/>
      <c r="Q52" s="315"/>
    </row>
    <row r="53" spans="2:18" ht="24" customHeight="1" thickBot="1">
      <c r="B53" s="312">
        <v>2024</v>
      </c>
      <c r="C53" s="318">
        <v>15396</v>
      </c>
      <c r="D53" s="318">
        <v>13951</v>
      </c>
      <c r="E53" s="319">
        <v>29347</v>
      </c>
      <c r="F53" s="318">
        <v>40192</v>
      </c>
      <c r="G53" s="313">
        <v>37376</v>
      </c>
      <c r="H53" s="314">
        <v>77568</v>
      </c>
      <c r="I53" s="314">
        <v>55588</v>
      </c>
      <c r="J53" s="314">
        <v>51327</v>
      </c>
      <c r="K53" s="314">
        <v>106915</v>
      </c>
      <c r="L53" s="316"/>
      <c r="M53" s="316"/>
      <c r="N53" s="316"/>
      <c r="O53" s="316"/>
      <c r="P53" s="316"/>
      <c r="Q53" s="315"/>
    </row>
    <row r="54" spans="2:18" ht="24" customHeight="1">
      <c r="B54" s="595" t="s">
        <v>851</v>
      </c>
      <c r="C54" s="595"/>
      <c r="D54" s="595"/>
      <c r="E54" s="595"/>
      <c r="F54" s="595"/>
      <c r="G54" s="596" t="s">
        <v>852</v>
      </c>
      <c r="H54" s="596"/>
      <c r="I54" s="596"/>
      <c r="J54" s="596"/>
      <c r="K54" s="596"/>
      <c r="L54" s="316"/>
      <c r="M54" s="320"/>
      <c r="N54" s="316"/>
      <c r="O54" s="316"/>
    </row>
    <row r="55" spans="2:18" s="321" customFormat="1" ht="39" customHeight="1">
      <c r="B55" s="597" t="s">
        <v>853</v>
      </c>
      <c r="C55" s="598"/>
      <c r="D55" s="598"/>
      <c r="E55" s="598"/>
      <c r="F55" s="598"/>
      <c r="G55" s="584" t="s">
        <v>854</v>
      </c>
      <c r="H55" s="599"/>
      <c r="I55" s="599"/>
      <c r="J55" s="599"/>
      <c r="K55" s="599"/>
      <c r="L55" s="316"/>
      <c r="M55" s="316"/>
      <c r="N55" s="316"/>
      <c r="O55" s="316"/>
    </row>
    <row r="58" spans="2:18" ht="24" customHeight="1">
      <c r="H58" s="597" t="s">
        <v>855</v>
      </c>
      <c r="I58" s="598"/>
      <c r="J58" s="598"/>
      <c r="K58" s="598"/>
      <c r="L58" s="598"/>
      <c r="M58" s="322"/>
      <c r="N58" s="584"/>
      <c r="O58" s="584"/>
      <c r="P58" s="584"/>
      <c r="Q58" s="584"/>
      <c r="R58" s="584"/>
    </row>
  </sheetData>
  <mergeCells count="12">
    <mergeCell ref="N58:R58"/>
    <mergeCell ref="B2:K2"/>
    <mergeCell ref="B3:K3"/>
    <mergeCell ref="B4:B5"/>
    <mergeCell ref="C4:E4"/>
    <mergeCell ref="F4:H4"/>
    <mergeCell ref="I4:K4"/>
    <mergeCell ref="B54:F54"/>
    <mergeCell ref="G54:K54"/>
    <mergeCell ref="B55:F55"/>
    <mergeCell ref="G55:K55"/>
    <mergeCell ref="H58:L58"/>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9FD6-B337-408B-85C8-FCD90538CDC0}">
  <dimension ref="B1:AX50"/>
  <sheetViews>
    <sheetView showGridLines="0" rightToLeft="1" topLeftCell="AF1" zoomScale="118" zoomScaleNormal="118" zoomScaleSheetLayoutView="100" workbookViewId="0">
      <selection activeCell="AX4" sqref="AX4:AX5"/>
    </sheetView>
  </sheetViews>
  <sheetFormatPr defaultColWidth="9" defaultRowHeight="24" customHeight="1"/>
  <cols>
    <col min="1" max="1" width="15.7265625" style="323" customWidth="1"/>
    <col min="2" max="2" width="15.54296875" style="323" customWidth="1"/>
    <col min="3" max="11" width="7.54296875" style="323" customWidth="1"/>
    <col min="12" max="12" width="15.54296875" style="323" customWidth="1"/>
    <col min="13" max="39" width="9" style="323"/>
    <col min="40" max="40" width="9" style="323" customWidth="1"/>
    <col min="41" max="49" width="9.81640625" style="323" customWidth="1"/>
    <col min="50" max="16384" width="9" style="323"/>
  </cols>
  <sheetData>
    <row r="1" spans="2:50" ht="50.15" customHeight="1">
      <c r="P1" s="19"/>
      <c r="Q1" s="19"/>
      <c r="R1" s="19"/>
      <c r="S1" s="19"/>
      <c r="T1" s="19"/>
      <c r="U1" s="19"/>
      <c r="V1" s="19"/>
      <c r="W1" s="19"/>
      <c r="X1" s="19"/>
      <c r="Y1" s="19"/>
      <c r="Z1" s="19"/>
      <c r="AB1" s="19"/>
      <c r="AC1" s="19"/>
      <c r="AD1" s="19"/>
      <c r="AE1" s="19"/>
      <c r="AF1" s="19"/>
      <c r="AG1" s="19"/>
      <c r="AH1" s="19"/>
      <c r="AI1" s="19"/>
      <c r="AJ1" s="19"/>
      <c r="AK1" s="19"/>
      <c r="AL1" s="19"/>
      <c r="AN1" s="19"/>
      <c r="AO1" s="19"/>
      <c r="AP1" s="19"/>
      <c r="AQ1" s="19"/>
      <c r="AR1" s="19"/>
      <c r="AS1" s="19"/>
      <c r="AT1" s="19"/>
      <c r="AU1" s="19"/>
      <c r="AV1" s="19"/>
      <c r="AW1" s="19"/>
      <c r="AX1" s="19"/>
    </row>
    <row r="2" spans="2:50" ht="25" customHeight="1">
      <c r="B2" s="585" t="s">
        <v>856</v>
      </c>
      <c r="C2" s="585"/>
      <c r="D2" s="585"/>
      <c r="E2" s="585"/>
      <c r="F2" s="585"/>
      <c r="G2" s="585"/>
      <c r="H2" s="585"/>
      <c r="I2" s="585"/>
      <c r="J2" s="585"/>
      <c r="K2" s="585"/>
      <c r="L2" s="585"/>
      <c r="M2" s="324"/>
      <c r="P2" s="600" t="s">
        <v>857</v>
      </c>
      <c r="Q2" s="600"/>
      <c r="R2" s="600"/>
      <c r="S2" s="600"/>
      <c r="T2" s="600"/>
      <c r="U2" s="600"/>
      <c r="V2" s="600"/>
      <c r="W2" s="600"/>
      <c r="X2" s="600"/>
      <c r="Y2" s="600"/>
      <c r="Z2" s="600"/>
      <c r="AB2" s="600" t="s">
        <v>858</v>
      </c>
      <c r="AC2" s="600"/>
      <c r="AD2" s="600"/>
      <c r="AE2" s="600"/>
      <c r="AF2" s="600"/>
      <c r="AG2" s="600"/>
      <c r="AH2" s="600"/>
      <c r="AI2" s="600"/>
      <c r="AJ2" s="600"/>
      <c r="AK2" s="600"/>
      <c r="AL2" s="600"/>
      <c r="AN2" s="600" t="s">
        <v>859</v>
      </c>
      <c r="AO2" s="600"/>
      <c r="AP2" s="600"/>
      <c r="AQ2" s="600"/>
      <c r="AR2" s="600"/>
      <c r="AS2" s="600"/>
      <c r="AT2" s="600"/>
      <c r="AU2" s="600"/>
      <c r="AV2" s="600"/>
      <c r="AW2" s="600"/>
      <c r="AX2" s="600"/>
    </row>
    <row r="3" spans="2:50" ht="25" customHeight="1">
      <c r="B3" s="586" t="s">
        <v>860</v>
      </c>
      <c r="C3" s="586"/>
      <c r="D3" s="586"/>
      <c r="E3" s="586"/>
      <c r="F3" s="586"/>
      <c r="G3" s="586"/>
      <c r="H3" s="586"/>
      <c r="I3" s="586"/>
      <c r="J3" s="586"/>
      <c r="K3" s="586"/>
      <c r="L3" s="586"/>
      <c r="M3" s="324"/>
      <c r="P3" s="601" t="s">
        <v>861</v>
      </c>
      <c r="Q3" s="601"/>
      <c r="R3" s="601"/>
      <c r="S3" s="601"/>
      <c r="T3" s="601"/>
      <c r="U3" s="601"/>
      <c r="V3" s="601"/>
      <c r="W3" s="601"/>
      <c r="X3" s="601"/>
      <c r="Y3" s="601"/>
      <c r="Z3" s="601"/>
      <c r="AB3" s="601" t="s">
        <v>862</v>
      </c>
      <c r="AC3" s="601"/>
      <c r="AD3" s="601"/>
      <c r="AE3" s="601"/>
      <c r="AF3" s="601"/>
      <c r="AG3" s="601"/>
      <c r="AH3" s="601"/>
      <c r="AI3" s="601"/>
      <c r="AJ3" s="601"/>
      <c r="AK3" s="601"/>
      <c r="AL3" s="601"/>
      <c r="AN3" s="601" t="s">
        <v>863</v>
      </c>
      <c r="AO3" s="601"/>
      <c r="AP3" s="601"/>
      <c r="AQ3" s="601"/>
      <c r="AR3" s="601"/>
      <c r="AS3" s="601"/>
      <c r="AT3" s="601"/>
      <c r="AU3" s="601"/>
      <c r="AV3" s="601"/>
      <c r="AW3" s="601"/>
      <c r="AX3" s="601"/>
    </row>
    <row r="4" spans="2:50" ht="30" customHeight="1">
      <c r="B4" s="325" t="s">
        <v>787</v>
      </c>
      <c r="C4" s="589" t="s">
        <v>864</v>
      </c>
      <c r="D4" s="590"/>
      <c r="E4" s="591"/>
      <c r="F4" s="589" t="s">
        <v>865</v>
      </c>
      <c r="G4" s="590"/>
      <c r="H4" s="591"/>
      <c r="I4" s="589" t="s">
        <v>847</v>
      </c>
      <c r="J4" s="590"/>
      <c r="K4" s="591"/>
      <c r="L4" s="326" t="s">
        <v>866</v>
      </c>
      <c r="P4" s="344" t="s">
        <v>787</v>
      </c>
      <c r="Q4" s="602" t="s">
        <v>864</v>
      </c>
      <c r="R4" s="603"/>
      <c r="S4" s="604"/>
      <c r="T4" s="602" t="s">
        <v>865</v>
      </c>
      <c r="U4" s="603"/>
      <c r="V4" s="604"/>
      <c r="W4" s="602" t="s">
        <v>847</v>
      </c>
      <c r="X4" s="603"/>
      <c r="Y4" s="604"/>
      <c r="Z4" s="345" t="s">
        <v>866</v>
      </c>
      <c r="AB4" s="480" t="s">
        <v>787</v>
      </c>
      <c r="AC4" s="602" t="s">
        <v>864</v>
      </c>
      <c r="AD4" s="603"/>
      <c r="AE4" s="604"/>
      <c r="AF4" s="602" t="s">
        <v>865</v>
      </c>
      <c r="AG4" s="603"/>
      <c r="AH4" s="604"/>
      <c r="AI4" s="602" t="s">
        <v>847</v>
      </c>
      <c r="AJ4" s="603"/>
      <c r="AK4" s="604"/>
      <c r="AL4" s="640" t="s">
        <v>866</v>
      </c>
      <c r="AN4" s="480" t="s">
        <v>787</v>
      </c>
      <c r="AO4" s="602" t="s">
        <v>864</v>
      </c>
      <c r="AP4" s="603"/>
      <c r="AQ4" s="604"/>
      <c r="AR4" s="602" t="s">
        <v>865</v>
      </c>
      <c r="AS4" s="603"/>
      <c r="AT4" s="604"/>
      <c r="AU4" s="602" t="s">
        <v>847</v>
      </c>
      <c r="AV4" s="603"/>
      <c r="AW4" s="604"/>
      <c r="AX4" s="640" t="s">
        <v>866</v>
      </c>
    </row>
    <row r="5" spans="2:50" ht="32.25" customHeight="1">
      <c r="B5" s="327" t="s">
        <v>867</v>
      </c>
      <c r="C5" s="311" t="s">
        <v>848</v>
      </c>
      <c r="D5" s="311" t="s">
        <v>868</v>
      </c>
      <c r="E5" s="311" t="s">
        <v>850</v>
      </c>
      <c r="F5" s="311" t="s">
        <v>848</v>
      </c>
      <c r="G5" s="311" t="s">
        <v>868</v>
      </c>
      <c r="H5" s="311" t="s">
        <v>850</v>
      </c>
      <c r="I5" s="311" t="s">
        <v>848</v>
      </c>
      <c r="J5" s="311" t="s">
        <v>868</v>
      </c>
      <c r="K5" s="311" t="s">
        <v>850</v>
      </c>
      <c r="L5" s="328" t="s">
        <v>869</v>
      </c>
      <c r="P5" s="346" t="s">
        <v>867</v>
      </c>
      <c r="Q5" s="347" t="s">
        <v>848</v>
      </c>
      <c r="R5" s="347" t="s">
        <v>868</v>
      </c>
      <c r="S5" s="347" t="s">
        <v>850</v>
      </c>
      <c r="T5" s="347" t="s">
        <v>848</v>
      </c>
      <c r="U5" s="347" t="s">
        <v>868</v>
      </c>
      <c r="V5" s="347" t="s">
        <v>850</v>
      </c>
      <c r="W5" s="347" t="s">
        <v>848</v>
      </c>
      <c r="X5" s="347" t="s">
        <v>868</v>
      </c>
      <c r="Y5" s="347" t="s">
        <v>850</v>
      </c>
      <c r="Z5" s="348" t="s">
        <v>869</v>
      </c>
      <c r="AB5" s="481" t="s">
        <v>867</v>
      </c>
      <c r="AC5" s="347" t="s">
        <v>848</v>
      </c>
      <c r="AD5" s="347" t="s">
        <v>868</v>
      </c>
      <c r="AE5" s="347" t="s">
        <v>850</v>
      </c>
      <c r="AF5" s="347" t="s">
        <v>848</v>
      </c>
      <c r="AG5" s="347" t="s">
        <v>868</v>
      </c>
      <c r="AH5" s="347" t="s">
        <v>850</v>
      </c>
      <c r="AI5" s="347" t="s">
        <v>848</v>
      </c>
      <c r="AJ5" s="347" t="s">
        <v>868</v>
      </c>
      <c r="AK5" s="347" t="s">
        <v>850</v>
      </c>
      <c r="AL5" s="641" t="s">
        <v>869</v>
      </c>
      <c r="AN5" s="481" t="s">
        <v>867</v>
      </c>
      <c r="AO5" s="360" t="s">
        <v>848</v>
      </c>
      <c r="AP5" s="360" t="s">
        <v>849</v>
      </c>
      <c r="AQ5" s="360" t="s">
        <v>850</v>
      </c>
      <c r="AR5" s="360" t="s">
        <v>848</v>
      </c>
      <c r="AS5" s="360" t="s">
        <v>849</v>
      </c>
      <c r="AT5" s="360" t="s">
        <v>850</v>
      </c>
      <c r="AU5" s="360" t="s">
        <v>848</v>
      </c>
      <c r="AV5" s="360" t="s">
        <v>849</v>
      </c>
      <c r="AW5" s="360" t="s">
        <v>850</v>
      </c>
      <c r="AX5" s="641" t="s">
        <v>869</v>
      </c>
    </row>
    <row r="6" spans="2:50" ht="30" customHeight="1">
      <c r="B6" s="329" t="s">
        <v>870</v>
      </c>
      <c r="C6" s="313">
        <v>8298</v>
      </c>
      <c r="D6" s="313">
        <v>7330</v>
      </c>
      <c r="E6" s="314">
        <v>15628</v>
      </c>
      <c r="F6" s="313">
        <v>12283</v>
      </c>
      <c r="G6" s="313">
        <v>11422</v>
      </c>
      <c r="H6" s="314">
        <v>23705</v>
      </c>
      <c r="I6" s="314">
        <f>C6+F6</f>
        <v>20581</v>
      </c>
      <c r="J6" s="314">
        <f t="shared" ref="J6:K12" si="0">D6+G6</f>
        <v>18752</v>
      </c>
      <c r="K6" s="314">
        <f t="shared" si="0"/>
        <v>39333</v>
      </c>
      <c r="L6" s="330" t="s">
        <v>871</v>
      </c>
      <c r="P6" s="20" t="s">
        <v>870</v>
      </c>
      <c r="Q6" s="349">
        <v>8188</v>
      </c>
      <c r="R6" s="349">
        <v>7582</v>
      </c>
      <c r="S6" s="350">
        <v>15770</v>
      </c>
      <c r="T6" s="349">
        <v>11356</v>
      </c>
      <c r="U6" s="349">
        <v>10505</v>
      </c>
      <c r="V6" s="350">
        <v>21861</v>
      </c>
      <c r="W6" s="350">
        <f>Q6+T6</f>
        <v>19544</v>
      </c>
      <c r="X6" s="350">
        <f t="shared" ref="X6:Y13" si="1">R6+U6</f>
        <v>18087</v>
      </c>
      <c r="Y6" s="350">
        <f t="shared" si="1"/>
        <v>37631</v>
      </c>
      <c r="Z6" s="351" t="s">
        <v>871</v>
      </c>
      <c r="AB6" s="20" t="s">
        <v>870</v>
      </c>
      <c r="AC6" s="349">
        <v>8613</v>
      </c>
      <c r="AD6" s="349">
        <v>7690</v>
      </c>
      <c r="AE6" s="350">
        <v>16303</v>
      </c>
      <c r="AF6" s="349">
        <v>10667</v>
      </c>
      <c r="AG6" s="349">
        <v>9953</v>
      </c>
      <c r="AH6" s="350">
        <v>20620</v>
      </c>
      <c r="AI6" s="350">
        <v>19280</v>
      </c>
      <c r="AJ6" s="350">
        <v>17643</v>
      </c>
      <c r="AK6" s="350">
        <v>36923</v>
      </c>
      <c r="AL6" s="351" t="s">
        <v>871</v>
      </c>
      <c r="AN6" s="20" t="s">
        <v>870</v>
      </c>
      <c r="AO6" s="349">
        <v>8923</v>
      </c>
      <c r="AP6" s="349">
        <v>8222</v>
      </c>
      <c r="AQ6" s="350">
        <v>17145</v>
      </c>
      <c r="AR6" s="349">
        <v>9966</v>
      </c>
      <c r="AS6" s="349">
        <v>9291</v>
      </c>
      <c r="AT6" s="350">
        <v>19257</v>
      </c>
      <c r="AU6" s="350">
        <f>AO6+AR6</f>
        <v>18889</v>
      </c>
      <c r="AV6" s="350">
        <f t="shared" ref="AV6:AW12" si="2">AP6+AS6</f>
        <v>17513</v>
      </c>
      <c r="AW6" s="350">
        <f t="shared" si="2"/>
        <v>36402</v>
      </c>
      <c r="AX6" s="351" t="s">
        <v>871</v>
      </c>
    </row>
    <row r="7" spans="2:50" ht="30" customHeight="1">
      <c r="B7" s="329" t="s">
        <v>872</v>
      </c>
      <c r="C7" s="313">
        <v>3658</v>
      </c>
      <c r="D7" s="313">
        <v>3468</v>
      </c>
      <c r="E7" s="314">
        <v>7126</v>
      </c>
      <c r="F7" s="313">
        <v>15887</v>
      </c>
      <c r="G7" s="313">
        <v>14821</v>
      </c>
      <c r="H7" s="314">
        <v>30708</v>
      </c>
      <c r="I7" s="314">
        <f t="shared" ref="I7:I12" si="3">C7+F7</f>
        <v>19545</v>
      </c>
      <c r="J7" s="314">
        <f t="shared" si="0"/>
        <v>18289</v>
      </c>
      <c r="K7" s="314">
        <f t="shared" si="0"/>
        <v>37834</v>
      </c>
      <c r="L7" s="330" t="s">
        <v>873</v>
      </c>
      <c r="P7" s="20" t="s">
        <v>872</v>
      </c>
      <c r="Q7" s="349">
        <v>3699</v>
      </c>
      <c r="R7" s="349">
        <v>3410</v>
      </c>
      <c r="S7" s="350">
        <v>7109</v>
      </c>
      <c r="T7" s="349">
        <v>14945</v>
      </c>
      <c r="U7" s="349">
        <v>14246</v>
      </c>
      <c r="V7" s="350">
        <v>29191</v>
      </c>
      <c r="W7" s="350">
        <f t="shared" ref="W7:W13" si="4">Q7+T7</f>
        <v>18644</v>
      </c>
      <c r="X7" s="350">
        <f t="shared" si="1"/>
        <v>17656</v>
      </c>
      <c r="Y7" s="350">
        <f t="shared" si="1"/>
        <v>36300</v>
      </c>
      <c r="Z7" s="351" t="s">
        <v>873</v>
      </c>
      <c r="AB7" s="20" t="s">
        <v>872</v>
      </c>
      <c r="AC7" s="349">
        <v>3596</v>
      </c>
      <c r="AD7" s="349">
        <v>3445</v>
      </c>
      <c r="AE7" s="350">
        <v>7041</v>
      </c>
      <c r="AF7" s="349">
        <v>13960</v>
      </c>
      <c r="AG7" s="349">
        <v>13055</v>
      </c>
      <c r="AH7" s="350">
        <v>27015</v>
      </c>
      <c r="AI7" s="350">
        <v>17556</v>
      </c>
      <c r="AJ7" s="350">
        <v>16500</v>
      </c>
      <c r="AK7" s="350">
        <v>34056</v>
      </c>
      <c r="AL7" s="351" t="s">
        <v>873</v>
      </c>
      <c r="AN7" s="20" t="s">
        <v>872</v>
      </c>
      <c r="AO7" s="349">
        <v>3320</v>
      </c>
      <c r="AP7" s="349">
        <v>3167</v>
      </c>
      <c r="AQ7" s="350">
        <v>6487</v>
      </c>
      <c r="AR7" s="349">
        <v>12896</v>
      </c>
      <c r="AS7" s="349">
        <v>12094</v>
      </c>
      <c r="AT7" s="350">
        <v>24990</v>
      </c>
      <c r="AU7" s="350">
        <f t="shared" ref="AU7:AU12" si="5">AO7+AR7</f>
        <v>16216</v>
      </c>
      <c r="AV7" s="350">
        <f t="shared" si="2"/>
        <v>15261</v>
      </c>
      <c r="AW7" s="350">
        <f t="shared" si="2"/>
        <v>31477</v>
      </c>
      <c r="AX7" s="351" t="s">
        <v>873</v>
      </c>
    </row>
    <row r="8" spans="2:50" ht="30" customHeight="1">
      <c r="B8" s="329" t="s">
        <v>874</v>
      </c>
      <c r="C8" s="313">
        <v>1326</v>
      </c>
      <c r="D8" s="313">
        <v>1223</v>
      </c>
      <c r="E8" s="314">
        <v>2549</v>
      </c>
      <c r="F8" s="313">
        <v>6642</v>
      </c>
      <c r="G8" s="313">
        <v>6051</v>
      </c>
      <c r="H8" s="314">
        <v>12693</v>
      </c>
      <c r="I8" s="314">
        <f t="shared" si="3"/>
        <v>7968</v>
      </c>
      <c r="J8" s="314">
        <f t="shared" si="0"/>
        <v>7274</v>
      </c>
      <c r="K8" s="314">
        <f t="shared" si="0"/>
        <v>15242</v>
      </c>
      <c r="L8" s="330" t="s">
        <v>875</v>
      </c>
      <c r="P8" s="20" t="s">
        <v>874</v>
      </c>
      <c r="Q8" s="349">
        <v>1357</v>
      </c>
      <c r="R8" s="349">
        <v>1284</v>
      </c>
      <c r="S8" s="350">
        <v>2641</v>
      </c>
      <c r="T8" s="349">
        <v>5818</v>
      </c>
      <c r="U8" s="349">
        <v>5583</v>
      </c>
      <c r="V8" s="350">
        <v>11401</v>
      </c>
      <c r="W8" s="350">
        <f t="shared" si="4"/>
        <v>7175</v>
      </c>
      <c r="X8" s="350">
        <f t="shared" si="1"/>
        <v>6867</v>
      </c>
      <c r="Y8" s="350">
        <f t="shared" si="1"/>
        <v>14042</v>
      </c>
      <c r="Z8" s="351" t="s">
        <v>875</v>
      </c>
      <c r="AB8" s="20" t="s">
        <v>874</v>
      </c>
      <c r="AC8" s="349">
        <v>1465</v>
      </c>
      <c r="AD8" s="349">
        <v>1378</v>
      </c>
      <c r="AE8" s="350">
        <v>2843</v>
      </c>
      <c r="AF8" s="349">
        <v>4972</v>
      </c>
      <c r="AG8" s="349">
        <v>4669</v>
      </c>
      <c r="AH8" s="350">
        <v>9641</v>
      </c>
      <c r="AI8" s="350">
        <v>6437</v>
      </c>
      <c r="AJ8" s="350">
        <v>6047</v>
      </c>
      <c r="AK8" s="350">
        <v>12484</v>
      </c>
      <c r="AL8" s="351" t="s">
        <v>875</v>
      </c>
      <c r="AN8" s="20" t="s">
        <v>874</v>
      </c>
      <c r="AO8" s="349">
        <v>1569</v>
      </c>
      <c r="AP8" s="349">
        <v>1460</v>
      </c>
      <c r="AQ8" s="350">
        <v>3029</v>
      </c>
      <c r="AR8" s="349">
        <v>4152</v>
      </c>
      <c r="AS8" s="349">
        <v>3938</v>
      </c>
      <c r="AT8" s="350">
        <v>8090</v>
      </c>
      <c r="AU8" s="350">
        <f t="shared" si="5"/>
        <v>5721</v>
      </c>
      <c r="AV8" s="350">
        <f t="shared" si="2"/>
        <v>5398</v>
      </c>
      <c r="AW8" s="350">
        <f t="shared" si="2"/>
        <v>11119</v>
      </c>
      <c r="AX8" s="351" t="s">
        <v>875</v>
      </c>
    </row>
    <row r="9" spans="2:50" ht="30" customHeight="1">
      <c r="B9" s="329" t="s">
        <v>876</v>
      </c>
      <c r="C9" s="313">
        <v>223</v>
      </c>
      <c r="D9" s="313">
        <v>187</v>
      </c>
      <c r="E9" s="314">
        <v>410</v>
      </c>
      <c r="F9" s="313">
        <v>3410</v>
      </c>
      <c r="G9" s="313">
        <v>3225</v>
      </c>
      <c r="H9" s="314">
        <v>6635</v>
      </c>
      <c r="I9" s="314">
        <f t="shared" si="3"/>
        <v>3633</v>
      </c>
      <c r="J9" s="314">
        <f t="shared" si="0"/>
        <v>3412</v>
      </c>
      <c r="K9" s="314">
        <f t="shared" si="0"/>
        <v>7045</v>
      </c>
      <c r="L9" s="330" t="s">
        <v>877</v>
      </c>
      <c r="P9" s="20" t="s">
        <v>876</v>
      </c>
      <c r="Q9" s="349">
        <v>244</v>
      </c>
      <c r="R9" s="349">
        <v>236</v>
      </c>
      <c r="S9" s="350">
        <v>480</v>
      </c>
      <c r="T9" s="349">
        <v>2829</v>
      </c>
      <c r="U9" s="349">
        <v>2606</v>
      </c>
      <c r="V9" s="350">
        <v>5435</v>
      </c>
      <c r="W9" s="350">
        <f t="shared" si="4"/>
        <v>3073</v>
      </c>
      <c r="X9" s="350">
        <f t="shared" si="1"/>
        <v>2842</v>
      </c>
      <c r="Y9" s="350">
        <f t="shared" si="1"/>
        <v>5915</v>
      </c>
      <c r="Z9" s="351" t="s">
        <v>877</v>
      </c>
      <c r="AB9" s="20" t="s">
        <v>876</v>
      </c>
      <c r="AC9" s="349">
        <v>324</v>
      </c>
      <c r="AD9" s="349">
        <v>259</v>
      </c>
      <c r="AE9" s="350">
        <v>583</v>
      </c>
      <c r="AF9" s="349">
        <v>2883</v>
      </c>
      <c r="AG9" s="349">
        <v>2809</v>
      </c>
      <c r="AH9" s="350">
        <v>5692</v>
      </c>
      <c r="AI9" s="350">
        <v>3207</v>
      </c>
      <c r="AJ9" s="350">
        <v>3068</v>
      </c>
      <c r="AK9" s="350">
        <v>6275</v>
      </c>
      <c r="AL9" s="351" t="s">
        <v>877</v>
      </c>
      <c r="AN9" s="20" t="s">
        <v>876</v>
      </c>
      <c r="AO9" s="349">
        <v>329</v>
      </c>
      <c r="AP9" s="349">
        <v>294</v>
      </c>
      <c r="AQ9" s="350">
        <v>623</v>
      </c>
      <c r="AR9" s="349">
        <v>3110</v>
      </c>
      <c r="AS9" s="349">
        <v>3005</v>
      </c>
      <c r="AT9" s="350">
        <v>6115</v>
      </c>
      <c r="AU9" s="350">
        <f t="shared" si="5"/>
        <v>3439</v>
      </c>
      <c r="AV9" s="350">
        <f t="shared" si="2"/>
        <v>3299</v>
      </c>
      <c r="AW9" s="350">
        <f t="shared" si="2"/>
        <v>6738</v>
      </c>
      <c r="AX9" s="351" t="s">
        <v>877</v>
      </c>
    </row>
    <row r="10" spans="2:50" ht="30" customHeight="1">
      <c r="B10" s="329" t="s">
        <v>878</v>
      </c>
      <c r="C10" s="313">
        <v>401</v>
      </c>
      <c r="D10" s="313">
        <v>348</v>
      </c>
      <c r="E10" s="314">
        <v>749</v>
      </c>
      <c r="F10" s="313">
        <v>307</v>
      </c>
      <c r="G10" s="313">
        <v>278</v>
      </c>
      <c r="H10" s="314">
        <v>585</v>
      </c>
      <c r="I10" s="314">
        <f t="shared" si="3"/>
        <v>708</v>
      </c>
      <c r="J10" s="314">
        <f t="shared" si="0"/>
        <v>626</v>
      </c>
      <c r="K10" s="314">
        <f t="shared" si="0"/>
        <v>1334</v>
      </c>
      <c r="L10" s="330" t="s">
        <v>879</v>
      </c>
      <c r="P10" s="20" t="s">
        <v>878</v>
      </c>
      <c r="Q10" s="349">
        <v>457</v>
      </c>
      <c r="R10" s="349">
        <v>391</v>
      </c>
      <c r="S10" s="350">
        <v>848</v>
      </c>
      <c r="T10" s="349">
        <v>200</v>
      </c>
      <c r="U10" s="349">
        <v>202</v>
      </c>
      <c r="V10" s="350">
        <v>402</v>
      </c>
      <c r="W10" s="350">
        <f t="shared" si="4"/>
        <v>657</v>
      </c>
      <c r="X10" s="350">
        <f t="shared" si="1"/>
        <v>593</v>
      </c>
      <c r="Y10" s="350">
        <f t="shared" si="1"/>
        <v>1250</v>
      </c>
      <c r="Z10" s="351" t="s">
        <v>879</v>
      </c>
      <c r="AB10" s="20" t="s">
        <v>878</v>
      </c>
      <c r="AC10" s="349">
        <v>468</v>
      </c>
      <c r="AD10" s="349">
        <v>475</v>
      </c>
      <c r="AE10" s="350">
        <v>943</v>
      </c>
      <c r="AF10" s="349">
        <v>166</v>
      </c>
      <c r="AG10" s="349">
        <v>172</v>
      </c>
      <c r="AH10" s="350">
        <v>338</v>
      </c>
      <c r="AI10" s="350">
        <v>634</v>
      </c>
      <c r="AJ10" s="350">
        <v>647</v>
      </c>
      <c r="AK10" s="350">
        <v>1281</v>
      </c>
      <c r="AL10" s="351" t="s">
        <v>879</v>
      </c>
      <c r="AN10" s="20" t="s">
        <v>878</v>
      </c>
      <c r="AO10" s="349">
        <v>410</v>
      </c>
      <c r="AP10" s="349">
        <v>408</v>
      </c>
      <c r="AQ10" s="350">
        <v>818</v>
      </c>
      <c r="AR10" s="349">
        <v>198</v>
      </c>
      <c r="AS10" s="349">
        <v>179</v>
      </c>
      <c r="AT10" s="350">
        <v>377</v>
      </c>
      <c r="AU10" s="350">
        <f t="shared" si="5"/>
        <v>608</v>
      </c>
      <c r="AV10" s="350">
        <f t="shared" si="2"/>
        <v>587</v>
      </c>
      <c r="AW10" s="350">
        <f t="shared" si="2"/>
        <v>1195</v>
      </c>
      <c r="AX10" s="351" t="s">
        <v>879</v>
      </c>
    </row>
    <row r="11" spans="2:50" ht="30" customHeight="1">
      <c r="B11" s="329" t="s">
        <v>880</v>
      </c>
      <c r="C11" s="313">
        <v>698</v>
      </c>
      <c r="D11" s="313">
        <v>643</v>
      </c>
      <c r="E11" s="314">
        <v>1341</v>
      </c>
      <c r="F11" s="313">
        <v>985</v>
      </c>
      <c r="G11" s="313">
        <v>897</v>
      </c>
      <c r="H11" s="314">
        <v>1882</v>
      </c>
      <c r="I11" s="314">
        <f t="shared" si="3"/>
        <v>1683</v>
      </c>
      <c r="J11" s="314">
        <f t="shared" si="0"/>
        <v>1540</v>
      </c>
      <c r="K11" s="314">
        <f t="shared" si="0"/>
        <v>3223</v>
      </c>
      <c r="L11" s="330" t="s">
        <v>881</v>
      </c>
      <c r="P11" s="20" t="s">
        <v>880</v>
      </c>
      <c r="Q11" s="349">
        <v>747</v>
      </c>
      <c r="R11" s="349">
        <v>772</v>
      </c>
      <c r="S11" s="350">
        <v>1519</v>
      </c>
      <c r="T11" s="349">
        <v>853</v>
      </c>
      <c r="U11" s="349">
        <v>798</v>
      </c>
      <c r="V11" s="350">
        <v>1651</v>
      </c>
      <c r="W11" s="350">
        <f t="shared" si="4"/>
        <v>1600</v>
      </c>
      <c r="X11" s="350">
        <f t="shared" si="1"/>
        <v>1570</v>
      </c>
      <c r="Y11" s="350">
        <f t="shared" si="1"/>
        <v>3170</v>
      </c>
      <c r="Z11" s="351" t="s">
        <v>881</v>
      </c>
      <c r="AB11" s="20" t="s">
        <v>880</v>
      </c>
      <c r="AC11" s="349">
        <v>777</v>
      </c>
      <c r="AD11" s="349">
        <v>754</v>
      </c>
      <c r="AE11" s="350">
        <v>1531</v>
      </c>
      <c r="AF11" s="349">
        <v>729</v>
      </c>
      <c r="AG11" s="349">
        <v>691</v>
      </c>
      <c r="AH11" s="350">
        <v>1420</v>
      </c>
      <c r="AI11" s="350">
        <v>1506</v>
      </c>
      <c r="AJ11" s="350">
        <v>1445</v>
      </c>
      <c r="AK11" s="350">
        <v>2951</v>
      </c>
      <c r="AL11" s="351" t="s">
        <v>881</v>
      </c>
      <c r="AN11" s="20" t="s">
        <v>880</v>
      </c>
      <c r="AO11" s="349">
        <v>980</v>
      </c>
      <c r="AP11" s="349">
        <v>929</v>
      </c>
      <c r="AQ11" s="350">
        <v>1909</v>
      </c>
      <c r="AR11" s="349">
        <v>655</v>
      </c>
      <c r="AS11" s="349">
        <v>650</v>
      </c>
      <c r="AT11" s="350">
        <v>1305</v>
      </c>
      <c r="AU11" s="350">
        <f t="shared" si="5"/>
        <v>1635</v>
      </c>
      <c r="AV11" s="350">
        <f t="shared" si="2"/>
        <v>1579</v>
      </c>
      <c r="AW11" s="350">
        <f t="shared" si="2"/>
        <v>3214</v>
      </c>
      <c r="AX11" s="351" t="s">
        <v>881</v>
      </c>
    </row>
    <row r="12" spans="2:50" ht="30" customHeight="1">
      <c r="B12" s="329" t="s">
        <v>882</v>
      </c>
      <c r="C12" s="313">
        <v>792</v>
      </c>
      <c r="D12" s="313">
        <v>752</v>
      </c>
      <c r="E12" s="314">
        <v>1544</v>
      </c>
      <c r="F12" s="313">
        <v>678</v>
      </c>
      <c r="G12" s="313">
        <v>682</v>
      </c>
      <c r="H12" s="314">
        <v>1360</v>
      </c>
      <c r="I12" s="314">
        <f t="shared" si="3"/>
        <v>1470</v>
      </c>
      <c r="J12" s="314">
        <f t="shared" si="0"/>
        <v>1434</v>
      </c>
      <c r="K12" s="314">
        <f t="shared" si="0"/>
        <v>2904</v>
      </c>
      <c r="L12" s="330" t="s">
        <v>883</v>
      </c>
      <c r="P12" s="20" t="s">
        <v>882</v>
      </c>
      <c r="Q12" s="349">
        <v>794</v>
      </c>
      <c r="R12" s="349">
        <v>765</v>
      </c>
      <c r="S12" s="350">
        <v>1559</v>
      </c>
      <c r="T12" s="349">
        <v>633</v>
      </c>
      <c r="U12" s="349">
        <v>588</v>
      </c>
      <c r="V12" s="350">
        <v>1221</v>
      </c>
      <c r="W12" s="350">
        <f t="shared" si="4"/>
        <v>1427</v>
      </c>
      <c r="X12" s="350">
        <f t="shared" si="1"/>
        <v>1353</v>
      </c>
      <c r="Y12" s="350">
        <f t="shared" si="1"/>
        <v>2780</v>
      </c>
      <c r="Z12" s="351" t="s">
        <v>883</v>
      </c>
      <c r="AB12" s="20" t="s">
        <v>882</v>
      </c>
      <c r="AC12" s="349">
        <v>820</v>
      </c>
      <c r="AD12" s="349">
        <v>825</v>
      </c>
      <c r="AE12" s="350">
        <v>1645</v>
      </c>
      <c r="AF12" s="349">
        <v>539</v>
      </c>
      <c r="AG12" s="349">
        <v>477</v>
      </c>
      <c r="AH12" s="350">
        <v>1016</v>
      </c>
      <c r="AI12" s="350">
        <v>1359</v>
      </c>
      <c r="AJ12" s="350">
        <v>1302</v>
      </c>
      <c r="AK12" s="350">
        <v>2661</v>
      </c>
      <c r="AL12" s="351" t="s">
        <v>883</v>
      </c>
      <c r="AN12" s="20" t="s">
        <v>882</v>
      </c>
      <c r="AO12" s="349">
        <v>845</v>
      </c>
      <c r="AP12" s="349">
        <v>880</v>
      </c>
      <c r="AQ12" s="350">
        <v>1725</v>
      </c>
      <c r="AR12" s="349">
        <v>463</v>
      </c>
      <c r="AS12" s="349">
        <v>444</v>
      </c>
      <c r="AT12" s="350">
        <v>907</v>
      </c>
      <c r="AU12" s="350">
        <f t="shared" si="5"/>
        <v>1308</v>
      </c>
      <c r="AV12" s="350">
        <f t="shared" si="2"/>
        <v>1324</v>
      </c>
      <c r="AW12" s="350">
        <f t="shared" si="2"/>
        <v>2632</v>
      </c>
      <c r="AX12" s="351" t="s">
        <v>883</v>
      </c>
    </row>
    <row r="13" spans="2:50" ht="25" customHeight="1" thickBot="1">
      <c r="B13" s="331" t="s">
        <v>320</v>
      </c>
      <c r="C13" s="332">
        <v>15396</v>
      </c>
      <c r="D13" s="332">
        <v>13951</v>
      </c>
      <c r="E13" s="332">
        <v>29347</v>
      </c>
      <c r="F13" s="332">
        <v>40192</v>
      </c>
      <c r="G13" s="332">
        <v>37376</v>
      </c>
      <c r="H13" s="332">
        <v>77568</v>
      </c>
      <c r="I13" s="332">
        <v>55588</v>
      </c>
      <c r="J13" s="332">
        <v>51327</v>
      </c>
      <c r="K13" s="332">
        <v>106915</v>
      </c>
      <c r="L13" s="333" t="s">
        <v>322</v>
      </c>
      <c r="M13" s="334"/>
      <c r="P13" s="22" t="s">
        <v>320</v>
      </c>
      <c r="Q13" s="352">
        <v>15486</v>
      </c>
      <c r="R13" s="352">
        <v>14440</v>
      </c>
      <c r="S13" s="352">
        <v>29926</v>
      </c>
      <c r="T13" s="352">
        <v>36634</v>
      </c>
      <c r="U13" s="352">
        <v>34528</v>
      </c>
      <c r="V13" s="352">
        <v>71162</v>
      </c>
      <c r="W13" s="352">
        <f t="shared" si="4"/>
        <v>52120</v>
      </c>
      <c r="X13" s="352">
        <f t="shared" si="1"/>
        <v>48968</v>
      </c>
      <c r="Y13" s="352">
        <f t="shared" si="1"/>
        <v>101088</v>
      </c>
      <c r="Z13" s="353" t="s">
        <v>322</v>
      </c>
      <c r="AB13" s="22" t="s">
        <v>320</v>
      </c>
      <c r="AC13" s="352">
        <v>16063</v>
      </c>
      <c r="AD13" s="352">
        <v>14826</v>
      </c>
      <c r="AE13" s="352">
        <v>30889</v>
      </c>
      <c r="AF13" s="352">
        <v>33916</v>
      </c>
      <c r="AG13" s="352">
        <v>31826</v>
      </c>
      <c r="AH13" s="352">
        <v>65742</v>
      </c>
      <c r="AI13" s="352">
        <v>49979</v>
      </c>
      <c r="AJ13" s="352">
        <v>46652</v>
      </c>
      <c r="AK13" s="352">
        <v>96631</v>
      </c>
      <c r="AL13" s="353" t="s">
        <v>322</v>
      </c>
      <c r="AN13" s="22" t="s">
        <v>320</v>
      </c>
      <c r="AO13" s="352">
        <f>SUM(AO6:AO12)</f>
        <v>16376</v>
      </c>
      <c r="AP13" s="352">
        <f t="shared" ref="AP13:AW13" si="6">SUM(AP6:AP12)</f>
        <v>15360</v>
      </c>
      <c r="AQ13" s="352">
        <f t="shared" si="6"/>
        <v>31736</v>
      </c>
      <c r="AR13" s="352">
        <f t="shared" si="6"/>
        <v>31440</v>
      </c>
      <c r="AS13" s="352">
        <f t="shared" si="6"/>
        <v>29601</v>
      </c>
      <c r="AT13" s="352">
        <f t="shared" si="6"/>
        <v>61041</v>
      </c>
      <c r="AU13" s="352">
        <f t="shared" si="6"/>
        <v>47816</v>
      </c>
      <c r="AV13" s="352">
        <f t="shared" si="6"/>
        <v>44961</v>
      </c>
      <c r="AW13" s="352">
        <f t="shared" si="6"/>
        <v>92777</v>
      </c>
      <c r="AX13" s="353" t="s">
        <v>322</v>
      </c>
    </row>
    <row r="14" spans="2:50" ht="25" customHeight="1">
      <c r="B14" s="335" t="s">
        <v>851</v>
      </c>
      <c r="C14" s="336"/>
      <c r="D14" s="337"/>
      <c r="E14" s="337"/>
      <c r="F14" s="337"/>
      <c r="G14" s="336"/>
      <c r="H14" s="336"/>
      <c r="I14" s="336"/>
      <c r="J14" s="336"/>
      <c r="K14" s="338"/>
      <c r="L14" s="338" t="s">
        <v>852</v>
      </c>
      <c r="P14" s="354" t="s">
        <v>851</v>
      </c>
      <c r="Q14" s="355"/>
      <c r="R14" s="356"/>
      <c r="S14" s="356"/>
      <c r="T14" s="356"/>
      <c r="U14" s="355"/>
      <c r="V14" s="355"/>
      <c r="W14" s="355"/>
      <c r="X14" s="355"/>
      <c r="Y14" s="118"/>
      <c r="Z14" s="118" t="s">
        <v>852</v>
      </c>
      <c r="AB14" s="354" t="s">
        <v>851</v>
      </c>
      <c r="AC14" s="355"/>
      <c r="AD14" s="356"/>
      <c r="AE14" s="356"/>
      <c r="AF14" s="356"/>
      <c r="AG14" s="355"/>
      <c r="AH14" s="355"/>
      <c r="AI14" s="355"/>
      <c r="AJ14" s="355"/>
      <c r="AK14" s="118"/>
      <c r="AL14" s="118" t="s">
        <v>852</v>
      </c>
      <c r="AN14" s="354" t="s">
        <v>851</v>
      </c>
      <c r="AO14" s="355"/>
      <c r="AP14" s="356"/>
      <c r="AQ14" s="356"/>
      <c r="AR14" s="356"/>
      <c r="AS14" s="355"/>
      <c r="AT14" s="355"/>
      <c r="AU14" s="355"/>
      <c r="AV14" s="355"/>
      <c r="AW14" s="118"/>
      <c r="AX14" s="118" t="s">
        <v>852</v>
      </c>
    </row>
    <row r="15" spans="2:50" ht="25" customHeight="1"/>
    <row r="16" spans="2:50" ht="25" customHeight="1">
      <c r="C16" s="313"/>
      <c r="D16" s="313"/>
      <c r="E16" s="314"/>
      <c r="F16" s="313"/>
      <c r="G16" s="313"/>
      <c r="H16" s="314"/>
      <c r="I16" s="314"/>
      <c r="J16" s="314"/>
      <c r="K16" s="314"/>
    </row>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sheetData>
  <mergeCells count="20">
    <mergeCell ref="P2:Z2"/>
    <mergeCell ref="P3:Z3"/>
    <mergeCell ref="Q4:S4"/>
    <mergeCell ref="T4:V4"/>
    <mergeCell ref="W4:Y4"/>
    <mergeCell ref="B2:L2"/>
    <mergeCell ref="B3:L3"/>
    <mergeCell ref="C4:E4"/>
    <mergeCell ref="F4:H4"/>
    <mergeCell ref="I4:K4"/>
    <mergeCell ref="AN2:AX2"/>
    <mergeCell ref="AN3:AX3"/>
    <mergeCell ref="AO4:AQ4"/>
    <mergeCell ref="AR4:AT4"/>
    <mergeCell ref="AU4:AW4"/>
    <mergeCell ref="AB2:AL2"/>
    <mergeCell ref="AB3:AL3"/>
    <mergeCell ref="AC4:AE4"/>
    <mergeCell ref="AF4:AH4"/>
    <mergeCell ref="AI4:AK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0D63-E756-4C29-B3E1-BC119ED9A77A}">
  <dimension ref="B1:AV55"/>
  <sheetViews>
    <sheetView showGridLines="0" rightToLeft="1" topLeftCell="M1" zoomScale="86" zoomScaleNormal="86" zoomScaleSheetLayoutView="100" workbookViewId="0">
      <selection activeCell="Z4" sqref="Z4:Z5"/>
    </sheetView>
  </sheetViews>
  <sheetFormatPr defaultColWidth="9" defaultRowHeight="24" customHeight="1"/>
  <cols>
    <col min="1" max="1" width="15.7265625" style="323" customWidth="1"/>
    <col min="2" max="2" width="15.54296875" style="323" customWidth="1"/>
    <col min="3" max="11" width="7.54296875" style="323" customWidth="1"/>
    <col min="12" max="12" width="15.54296875" style="323" customWidth="1"/>
    <col min="13" max="13" width="9" style="323"/>
    <col min="14" max="14" width="15.6328125" style="323" customWidth="1"/>
    <col min="15" max="23" width="9" style="323"/>
    <col min="24" max="24" width="15.6328125" style="323" customWidth="1"/>
    <col min="25" max="25" width="9" style="323"/>
    <col min="26" max="26" width="15.6328125" style="323" customWidth="1"/>
    <col min="27" max="34" width="9" style="323"/>
    <col min="35" max="35" width="7.1796875" style="323" bestFit="1" customWidth="1"/>
    <col min="36" max="36" width="15.6328125" style="323" customWidth="1"/>
    <col min="37" max="37" width="9" style="323"/>
    <col min="38" max="38" width="15.6328125" style="323" customWidth="1"/>
    <col min="39" max="47" width="9" style="323"/>
    <col min="48" max="48" width="15.6328125" style="323" customWidth="1"/>
    <col min="49" max="16384" width="9" style="323"/>
  </cols>
  <sheetData>
    <row r="1" spans="2:48" ht="50.15" customHeight="1">
      <c r="N1" s="19"/>
      <c r="O1" s="19"/>
      <c r="P1" s="19"/>
      <c r="Q1" s="19"/>
      <c r="R1" s="19"/>
      <c r="S1" s="19"/>
      <c r="T1" s="19"/>
      <c r="U1" s="19"/>
      <c r="V1" s="19"/>
      <c r="W1" s="19"/>
      <c r="X1" s="19"/>
      <c r="Z1" s="19"/>
      <c r="AA1" s="19"/>
      <c r="AB1" s="19"/>
      <c r="AC1" s="19"/>
      <c r="AD1" s="19"/>
      <c r="AE1" s="19"/>
      <c r="AF1" s="19"/>
      <c r="AG1" s="19"/>
      <c r="AH1" s="19"/>
      <c r="AI1" s="19"/>
      <c r="AJ1" s="19"/>
      <c r="AL1" s="19"/>
      <c r="AM1" s="19"/>
      <c r="AN1" s="19"/>
      <c r="AO1" s="19"/>
      <c r="AP1" s="19"/>
      <c r="AQ1" s="19"/>
      <c r="AR1" s="19"/>
      <c r="AS1" s="19"/>
      <c r="AT1" s="19"/>
      <c r="AU1" s="19"/>
      <c r="AV1" s="19"/>
    </row>
    <row r="2" spans="2:48" ht="25" customHeight="1">
      <c r="B2" s="585" t="s">
        <v>884</v>
      </c>
      <c r="C2" s="585"/>
      <c r="D2" s="585"/>
      <c r="E2" s="585"/>
      <c r="F2" s="585"/>
      <c r="G2" s="585"/>
      <c r="H2" s="585"/>
      <c r="I2" s="585"/>
      <c r="J2" s="585"/>
      <c r="K2" s="585"/>
      <c r="L2" s="585"/>
      <c r="M2" s="324"/>
      <c r="N2" s="600" t="s">
        <v>885</v>
      </c>
      <c r="O2" s="600"/>
      <c r="P2" s="600"/>
      <c r="Q2" s="600"/>
      <c r="R2" s="600"/>
      <c r="S2" s="600"/>
      <c r="T2" s="600"/>
      <c r="U2" s="600"/>
      <c r="V2" s="600"/>
      <c r="W2" s="600"/>
      <c r="X2" s="600"/>
      <c r="Z2" s="600" t="s">
        <v>886</v>
      </c>
      <c r="AA2" s="600"/>
      <c r="AB2" s="600"/>
      <c r="AC2" s="600"/>
      <c r="AD2" s="600"/>
      <c r="AE2" s="600"/>
      <c r="AF2" s="600"/>
      <c r="AG2" s="600"/>
      <c r="AH2" s="600"/>
      <c r="AI2" s="600"/>
      <c r="AJ2" s="600"/>
      <c r="AL2" s="600" t="s">
        <v>887</v>
      </c>
      <c r="AM2" s="600"/>
      <c r="AN2" s="600"/>
      <c r="AO2" s="600"/>
      <c r="AP2" s="600"/>
      <c r="AQ2" s="600"/>
      <c r="AR2" s="600"/>
      <c r="AS2" s="600"/>
      <c r="AT2" s="600"/>
      <c r="AU2" s="600"/>
      <c r="AV2" s="600"/>
    </row>
    <row r="3" spans="2:48" ht="25" customHeight="1">
      <c r="B3" s="586" t="s">
        <v>888</v>
      </c>
      <c r="C3" s="586"/>
      <c r="D3" s="586"/>
      <c r="E3" s="586"/>
      <c r="F3" s="586"/>
      <c r="G3" s="586"/>
      <c r="H3" s="586"/>
      <c r="I3" s="586"/>
      <c r="J3" s="586"/>
      <c r="K3" s="586"/>
      <c r="L3" s="586"/>
      <c r="M3" s="324"/>
      <c r="N3" s="601" t="s">
        <v>889</v>
      </c>
      <c r="O3" s="601"/>
      <c r="P3" s="601"/>
      <c r="Q3" s="601"/>
      <c r="R3" s="601"/>
      <c r="S3" s="601"/>
      <c r="T3" s="601"/>
      <c r="U3" s="601"/>
      <c r="V3" s="601"/>
      <c r="W3" s="601"/>
      <c r="X3" s="601"/>
      <c r="Z3" s="601" t="s">
        <v>890</v>
      </c>
      <c r="AA3" s="601"/>
      <c r="AB3" s="601"/>
      <c r="AC3" s="601"/>
      <c r="AD3" s="601"/>
      <c r="AE3" s="601"/>
      <c r="AF3" s="601"/>
      <c r="AG3" s="601"/>
      <c r="AH3" s="601"/>
      <c r="AI3" s="601"/>
      <c r="AJ3" s="601"/>
      <c r="AL3" s="601" t="s">
        <v>891</v>
      </c>
      <c r="AM3" s="601"/>
      <c r="AN3" s="601"/>
      <c r="AO3" s="601"/>
      <c r="AP3" s="601"/>
      <c r="AQ3" s="601"/>
      <c r="AR3" s="601"/>
      <c r="AS3" s="601"/>
      <c r="AT3" s="601"/>
      <c r="AU3" s="601"/>
      <c r="AV3" s="601"/>
    </row>
    <row r="4" spans="2:48" ht="30" customHeight="1">
      <c r="B4" s="325" t="s">
        <v>787</v>
      </c>
      <c r="C4" s="589" t="s">
        <v>864</v>
      </c>
      <c r="D4" s="590"/>
      <c r="E4" s="591"/>
      <c r="F4" s="589" t="s">
        <v>865</v>
      </c>
      <c r="G4" s="590"/>
      <c r="H4" s="591"/>
      <c r="I4" s="589" t="s">
        <v>847</v>
      </c>
      <c r="J4" s="590"/>
      <c r="K4" s="591"/>
      <c r="L4" s="326" t="s">
        <v>866</v>
      </c>
      <c r="N4" s="480" t="s">
        <v>787</v>
      </c>
      <c r="O4" s="602" t="s">
        <v>864</v>
      </c>
      <c r="P4" s="603"/>
      <c r="Q4" s="604"/>
      <c r="R4" s="602" t="s">
        <v>865</v>
      </c>
      <c r="S4" s="603"/>
      <c r="T4" s="604"/>
      <c r="U4" s="602" t="s">
        <v>847</v>
      </c>
      <c r="V4" s="603"/>
      <c r="W4" s="604"/>
      <c r="X4" s="640" t="s">
        <v>866</v>
      </c>
      <c r="Z4" s="480" t="s">
        <v>787</v>
      </c>
      <c r="AA4" s="602" t="s">
        <v>864</v>
      </c>
      <c r="AB4" s="603"/>
      <c r="AC4" s="604"/>
      <c r="AD4" s="602" t="s">
        <v>865</v>
      </c>
      <c r="AE4" s="603"/>
      <c r="AF4" s="604"/>
      <c r="AG4" s="602" t="s">
        <v>847</v>
      </c>
      <c r="AH4" s="603"/>
      <c r="AI4" s="604"/>
      <c r="AJ4" s="640" t="s">
        <v>866</v>
      </c>
      <c r="AL4" s="480" t="s">
        <v>787</v>
      </c>
      <c r="AM4" s="602" t="s">
        <v>864</v>
      </c>
      <c r="AN4" s="603"/>
      <c r="AO4" s="604"/>
      <c r="AP4" s="602" t="s">
        <v>865</v>
      </c>
      <c r="AQ4" s="603"/>
      <c r="AR4" s="604"/>
      <c r="AS4" s="602" t="s">
        <v>847</v>
      </c>
      <c r="AT4" s="603"/>
      <c r="AU4" s="604"/>
      <c r="AV4" s="640" t="s">
        <v>866</v>
      </c>
    </row>
    <row r="5" spans="2:48" ht="30" customHeight="1">
      <c r="B5" s="339" t="s">
        <v>388</v>
      </c>
      <c r="C5" s="311" t="s">
        <v>848</v>
      </c>
      <c r="D5" s="311" t="s">
        <v>868</v>
      </c>
      <c r="E5" s="311" t="s">
        <v>850</v>
      </c>
      <c r="F5" s="311" t="s">
        <v>848</v>
      </c>
      <c r="G5" s="311" t="s">
        <v>868</v>
      </c>
      <c r="H5" s="311" t="s">
        <v>850</v>
      </c>
      <c r="I5" s="311" t="s">
        <v>848</v>
      </c>
      <c r="J5" s="311" t="s">
        <v>868</v>
      </c>
      <c r="K5" s="311" t="s">
        <v>850</v>
      </c>
      <c r="L5" s="328" t="s">
        <v>390</v>
      </c>
      <c r="N5" s="481" t="s">
        <v>388</v>
      </c>
      <c r="O5" s="347" t="s">
        <v>848</v>
      </c>
      <c r="P5" s="347" t="s">
        <v>868</v>
      </c>
      <c r="Q5" s="347" t="s">
        <v>850</v>
      </c>
      <c r="R5" s="347" t="s">
        <v>848</v>
      </c>
      <c r="S5" s="347" t="s">
        <v>868</v>
      </c>
      <c r="T5" s="347" t="s">
        <v>850</v>
      </c>
      <c r="U5" s="347" t="s">
        <v>848</v>
      </c>
      <c r="V5" s="347" t="s">
        <v>868</v>
      </c>
      <c r="W5" s="347" t="s">
        <v>850</v>
      </c>
      <c r="X5" s="641" t="s">
        <v>390</v>
      </c>
      <c r="Z5" s="481" t="s">
        <v>388</v>
      </c>
      <c r="AA5" s="347" t="s">
        <v>848</v>
      </c>
      <c r="AB5" s="347" t="s">
        <v>868</v>
      </c>
      <c r="AC5" s="347" t="s">
        <v>850</v>
      </c>
      <c r="AD5" s="347" t="s">
        <v>848</v>
      </c>
      <c r="AE5" s="347" t="s">
        <v>868</v>
      </c>
      <c r="AF5" s="347" t="s">
        <v>850</v>
      </c>
      <c r="AG5" s="347" t="s">
        <v>848</v>
      </c>
      <c r="AH5" s="347" t="s">
        <v>868</v>
      </c>
      <c r="AI5" s="347" t="s">
        <v>850</v>
      </c>
      <c r="AJ5" s="641" t="s">
        <v>390</v>
      </c>
      <c r="AL5" s="481" t="s">
        <v>388</v>
      </c>
      <c r="AM5" s="360" t="s">
        <v>848</v>
      </c>
      <c r="AN5" s="360" t="s">
        <v>849</v>
      </c>
      <c r="AO5" s="360" t="s">
        <v>850</v>
      </c>
      <c r="AP5" s="360" t="s">
        <v>848</v>
      </c>
      <c r="AQ5" s="360" t="s">
        <v>849</v>
      </c>
      <c r="AR5" s="360" t="s">
        <v>850</v>
      </c>
      <c r="AS5" s="360" t="s">
        <v>848</v>
      </c>
      <c r="AT5" s="360" t="s">
        <v>849</v>
      </c>
      <c r="AU5" s="360" t="s">
        <v>850</v>
      </c>
      <c r="AV5" s="641" t="s">
        <v>390</v>
      </c>
    </row>
    <row r="6" spans="2:48" ht="30" customHeight="1">
      <c r="B6" s="329" t="s">
        <v>392</v>
      </c>
      <c r="C6" s="313">
        <v>1285</v>
      </c>
      <c r="D6" s="313">
        <v>1206</v>
      </c>
      <c r="E6" s="314">
        <v>2491</v>
      </c>
      <c r="F6" s="313">
        <v>3490</v>
      </c>
      <c r="G6" s="313">
        <v>3197</v>
      </c>
      <c r="H6" s="314">
        <v>6687</v>
      </c>
      <c r="I6" s="314">
        <f>C6+F6</f>
        <v>4775</v>
      </c>
      <c r="J6" s="314">
        <f t="shared" ref="J6:K17" si="0">D6+G6</f>
        <v>4403</v>
      </c>
      <c r="K6" s="314">
        <f t="shared" si="0"/>
        <v>9178</v>
      </c>
      <c r="L6" s="330" t="s">
        <v>393</v>
      </c>
      <c r="N6" s="20" t="s">
        <v>392</v>
      </c>
      <c r="O6" s="349">
        <v>1343</v>
      </c>
      <c r="P6" s="349">
        <v>1329</v>
      </c>
      <c r="Q6" s="350">
        <v>2672</v>
      </c>
      <c r="R6" s="349">
        <v>3181</v>
      </c>
      <c r="S6" s="349">
        <v>3063</v>
      </c>
      <c r="T6" s="350">
        <v>6244</v>
      </c>
      <c r="U6" s="350">
        <f>O6+R6</f>
        <v>4524</v>
      </c>
      <c r="V6" s="350">
        <f t="shared" ref="V6:W18" si="1">P6+S6</f>
        <v>4392</v>
      </c>
      <c r="W6" s="350">
        <f t="shared" si="1"/>
        <v>8916</v>
      </c>
      <c r="X6" s="351" t="s">
        <v>393</v>
      </c>
      <c r="Z6" s="20" t="s">
        <v>392</v>
      </c>
      <c r="AA6" s="349">
        <v>1332</v>
      </c>
      <c r="AB6" s="349">
        <v>1233</v>
      </c>
      <c r="AC6" s="350">
        <v>2565</v>
      </c>
      <c r="AD6" s="349">
        <v>2712</v>
      </c>
      <c r="AE6" s="349">
        <v>2551</v>
      </c>
      <c r="AF6" s="350">
        <v>5263</v>
      </c>
      <c r="AG6" s="350">
        <f>AA6+AD6</f>
        <v>4044</v>
      </c>
      <c r="AH6" s="350">
        <f t="shared" ref="AH6:AI17" si="2">AB6+AE6</f>
        <v>3784</v>
      </c>
      <c r="AI6" s="350">
        <f t="shared" si="2"/>
        <v>7828</v>
      </c>
      <c r="AJ6" s="351" t="s">
        <v>393</v>
      </c>
      <c r="AL6" s="20" t="s">
        <v>392</v>
      </c>
      <c r="AM6" s="349">
        <v>1224</v>
      </c>
      <c r="AN6" s="349">
        <v>1225</v>
      </c>
      <c r="AO6" s="350">
        <v>2449</v>
      </c>
      <c r="AP6" s="349">
        <v>2419</v>
      </c>
      <c r="AQ6" s="349">
        <v>2209</v>
      </c>
      <c r="AR6" s="350">
        <v>4628</v>
      </c>
      <c r="AS6" s="350">
        <f>AM6+AP6</f>
        <v>3643</v>
      </c>
      <c r="AT6" s="350">
        <f t="shared" ref="AT6:AU17" si="3">AN6+AQ6</f>
        <v>3434</v>
      </c>
      <c r="AU6" s="350">
        <f t="shared" si="3"/>
        <v>7077</v>
      </c>
      <c r="AV6" s="351" t="s">
        <v>393</v>
      </c>
    </row>
    <row r="7" spans="2:48" ht="30" customHeight="1">
      <c r="B7" s="329" t="s">
        <v>394</v>
      </c>
      <c r="C7" s="313">
        <v>1150</v>
      </c>
      <c r="D7" s="313">
        <v>1128</v>
      </c>
      <c r="E7" s="314">
        <v>2278</v>
      </c>
      <c r="F7" s="313">
        <v>3145</v>
      </c>
      <c r="G7" s="313">
        <v>2976</v>
      </c>
      <c r="H7" s="314">
        <v>6121</v>
      </c>
      <c r="I7" s="314">
        <f t="shared" ref="I7:I17" si="4">C7+F7</f>
        <v>4295</v>
      </c>
      <c r="J7" s="314">
        <f t="shared" si="0"/>
        <v>4104</v>
      </c>
      <c r="K7" s="314">
        <f t="shared" si="0"/>
        <v>8399</v>
      </c>
      <c r="L7" s="330" t="s">
        <v>395</v>
      </c>
      <c r="N7" s="20" t="s">
        <v>394</v>
      </c>
      <c r="O7" s="349">
        <v>1117</v>
      </c>
      <c r="P7" s="349">
        <v>1076</v>
      </c>
      <c r="Q7" s="350">
        <v>2193</v>
      </c>
      <c r="R7" s="349">
        <v>2770</v>
      </c>
      <c r="S7" s="349">
        <v>2584</v>
      </c>
      <c r="T7" s="350">
        <v>5354</v>
      </c>
      <c r="U7" s="350">
        <f t="shared" ref="U7:U17" si="5">O7+R7</f>
        <v>3887</v>
      </c>
      <c r="V7" s="350">
        <f t="shared" si="1"/>
        <v>3660</v>
      </c>
      <c r="W7" s="350">
        <f t="shared" si="1"/>
        <v>7547</v>
      </c>
      <c r="X7" s="351" t="s">
        <v>395</v>
      </c>
      <c r="Z7" s="20" t="s">
        <v>394</v>
      </c>
      <c r="AA7" s="349">
        <v>1215</v>
      </c>
      <c r="AB7" s="349">
        <v>1139</v>
      </c>
      <c r="AC7" s="350">
        <v>2354</v>
      </c>
      <c r="AD7" s="349">
        <v>2496</v>
      </c>
      <c r="AE7" s="349">
        <v>2362</v>
      </c>
      <c r="AF7" s="350">
        <v>4858</v>
      </c>
      <c r="AG7" s="350">
        <f t="shared" ref="AG7:AG16" si="6">AA7+AD7</f>
        <v>3711</v>
      </c>
      <c r="AH7" s="350">
        <f t="shared" si="2"/>
        <v>3501</v>
      </c>
      <c r="AI7" s="350">
        <f t="shared" si="2"/>
        <v>7212</v>
      </c>
      <c r="AJ7" s="351" t="s">
        <v>395</v>
      </c>
      <c r="AL7" s="20" t="s">
        <v>394</v>
      </c>
      <c r="AM7" s="349">
        <v>1227</v>
      </c>
      <c r="AN7" s="349">
        <v>1161</v>
      </c>
      <c r="AO7" s="350">
        <v>2388</v>
      </c>
      <c r="AP7" s="349">
        <v>2283</v>
      </c>
      <c r="AQ7" s="349">
        <v>2209</v>
      </c>
      <c r="AR7" s="350">
        <v>4492</v>
      </c>
      <c r="AS7" s="350">
        <f t="shared" ref="AS7:AS16" si="7">AM7+AP7</f>
        <v>3510</v>
      </c>
      <c r="AT7" s="350">
        <f t="shared" si="3"/>
        <v>3370</v>
      </c>
      <c r="AU7" s="350">
        <f t="shared" si="3"/>
        <v>6880</v>
      </c>
      <c r="AV7" s="351" t="s">
        <v>395</v>
      </c>
    </row>
    <row r="8" spans="2:48" ht="30" customHeight="1">
      <c r="B8" s="329" t="s">
        <v>396</v>
      </c>
      <c r="C8" s="313">
        <v>1237</v>
      </c>
      <c r="D8" s="313">
        <v>1089</v>
      </c>
      <c r="E8" s="314">
        <v>2326</v>
      </c>
      <c r="F8" s="313">
        <v>3342</v>
      </c>
      <c r="G8" s="313">
        <v>3006</v>
      </c>
      <c r="H8" s="314">
        <v>6348</v>
      </c>
      <c r="I8" s="314">
        <f t="shared" si="4"/>
        <v>4579</v>
      </c>
      <c r="J8" s="314">
        <f t="shared" si="0"/>
        <v>4095</v>
      </c>
      <c r="K8" s="314">
        <f t="shared" si="0"/>
        <v>8674</v>
      </c>
      <c r="L8" s="330" t="s">
        <v>397</v>
      </c>
      <c r="N8" s="20" t="s">
        <v>396</v>
      </c>
      <c r="O8" s="349">
        <v>1185</v>
      </c>
      <c r="P8" s="349">
        <v>1179</v>
      </c>
      <c r="Q8" s="350">
        <v>2364</v>
      </c>
      <c r="R8" s="349">
        <v>2962</v>
      </c>
      <c r="S8" s="349">
        <v>2671</v>
      </c>
      <c r="T8" s="350">
        <v>5633</v>
      </c>
      <c r="U8" s="350">
        <f t="shared" si="5"/>
        <v>4147</v>
      </c>
      <c r="V8" s="350">
        <f t="shared" si="1"/>
        <v>3850</v>
      </c>
      <c r="W8" s="350">
        <f t="shared" si="1"/>
        <v>7997</v>
      </c>
      <c r="X8" s="351" t="s">
        <v>397</v>
      </c>
      <c r="Z8" s="20" t="s">
        <v>396</v>
      </c>
      <c r="AA8" s="349">
        <v>1246</v>
      </c>
      <c r="AB8" s="349">
        <v>1184</v>
      </c>
      <c r="AC8" s="350">
        <v>2430</v>
      </c>
      <c r="AD8" s="349">
        <v>2530</v>
      </c>
      <c r="AE8" s="349">
        <v>2354</v>
      </c>
      <c r="AF8" s="350">
        <v>4884</v>
      </c>
      <c r="AG8" s="350">
        <f t="shared" si="6"/>
        <v>3776</v>
      </c>
      <c r="AH8" s="350">
        <f t="shared" si="2"/>
        <v>3538</v>
      </c>
      <c r="AI8" s="350">
        <f t="shared" si="2"/>
        <v>7314</v>
      </c>
      <c r="AJ8" s="351" t="s">
        <v>397</v>
      </c>
      <c r="AL8" s="20" t="s">
        <v>396</v>
      </c>
      <c r="AM8" s="349">
        <v>1374</v>
      </c>
      <c r="AN8" s="349">
        <v>1354</v>
      </c>
      <c r="AO8" s="350">
        <v>2728</v>
      </c>
      <c r="AP8" s="349">
        <v>2520</v>
      </c>
      <c r="AQ8" s="349">
        <v>2310</v>
      </c>
      <c r="AR8" s="350">
        <v>4830</v>
      </c>
      <c r="AS8" s="350">
        <f t="shared" si="7"/>
        <v>3894</v>
      </c>
      <c r="AT8" s="350">
        <f t="shared" si="3"/>
        <v>3664</v>
      </c>
      <c r="AU8" s="350">
        <f t="shared" si="3"/>
        <v>7558</v>
      </c>
      <c r="AV8" s="351" t="s">
        <v>397</v>
      </c>
    </row>
    <row r="9" spans="2:48" ht="30" customHeight="1">
      <c r="B9" s="329" t="s">
        <v>892</v>
      </c>
      <c r="C9" s="313">
        <v>1209</v>
      </c>
      <c r="D9" s="313">
        <v>1128</v>
      </c>
      <c r="E9" s="314">
        <v>2337</v>
      </c>
      <c r="F9" s="313">
        <v>3101</v>
      </c>
      <c r="G9" s="313">
        <v>2873</v>
      </c>
      <c r="H9" s="314">
        <v>5974</v>
      </c>
      <c r="I9" s="314">
        <f t="shared" si="4"/>
        <v>4310</v>
      </c>
      <c r="J9" s="314">
        <f t="shared" si="0"/>
        <v>4001</v>
      </c>
      <c r="K9" s="314">
        <f t="shared" si="0"/>
        <v>8311</v>
      </c>
      <c r="L9" s="330" t="s">
        <v>399</v>
      </c>
      <c r="N9" s="20" t="s">
        <v>892</v>
      </c>
      <c r="O9" s="349">
        <v>1217</v>
      </c>
      <c r="P9" s="349">
        <v>1143</v>
      </c>
      <c r="Q9" s="350">
        <v>2360</v>
      </c>
      <c r="R9" s="349">
        <v>2741</v>
      </c>
      <c r="S9" s="349">
        <v>2591</v>
      </c>
      <c r="T9" s="350">
        <v>5332</v>
      </c>
      <c r="U9" s="350">
        <f t="shared" si="5"/>
        <v>3958</v>
      </c>
      <c r="V9" s="350">
        <f t="shared" si="1"/>
        <v>3734</v>
      </c>
      <c r="W9" s="350">
        <f t="shared" si="1"/>
        <v>7692</v>
      </c>
      <c r="X9" s="351" t="s">
        <v>399</v>
      </c>
      <c r="Z9" s="20" t="s">
        <v>892</v>
      </c>
      <c r="AA9" s="349">
        <v>1277</v>
      </c>
      <c r="AB9" s="349">
        <v>1153</v>
      </c>
      <c r="AC9" s="350">
        <v>2430</v>
      </c>
      <c r="AD9" s="349">
        <v>2559</v>
      </c>
      <c r="AE9" s="349">
        <v>2406</v>
      </c>
      <c r="AF9" s="350">
        <v>4965</v>
      </c>
      <c r="AG9" s="350">
        <f t="shared" si="6"/>
        <v>3836</v>
      </c>
      <c r="AH9" s="350">
        <f t="shared" si="2"/>
        <v>3559</v>
      </c>
      <c r="AI9" s="350">
        <f t="shared" si="2"/>
        <v>7395</v>
      </c>
      <c r="AJ9" s="351" t="s">
        <v>399</v>
      </c>
      <c r="AL9" s="20" t="s">
        <v>892</v>
      </c>
      <c r="AM9" s="349">
        <v>1325</v>
      </c>
      <c r="AN9" s="349">
        <v>1175</v>
      </c>
      <c r="AO9" s="350">
        <v>2500</v>
      </c>
      <c r="AP9" s="349">
        <v>2365</v>
      </c>
      <c r="AQ9" s="349">
        <v>2224</v>
      </c>
      <c r="AR9" s="350">
        <v>4589</v>
      </c>
      <c r="AS9" s="350">
        <f t="shared" si="7"/>
        <v>3690</v>
      </c>
      <c r="AT9" s="350">
        <f t="shared" si="3"/>
        <v>3399</v>
      </c>
      <c r="AU9" s="350">
        <f t="shared" si="3"/>
        <v>7089</v>
      </c>
      <c r="AV9" s="351" t="s">
        <v>399</v>
      </c>
    </row>
    <row r="10" spans="2:48" ht="30" customHeight="1">
      <c r="B10" s="329" t="s">
        <v>400</v>
      </c>
      <c r="C10" s="313">
        <v>1395</v>
      </c>
      <c r="D10" s="313">
        <v>1100</v>
      </c>
      <c r="E10" s="314">
        <v>2495</v>
      </c>
      <c r="F10" s="313">
        <v>3361</v>
      </c>
      <c r="G10" s="313">
        <v>3124</v>
      </c>
      <c r="H10" s="314">
        <v>6485</v>
      </c>
      <c r="I10" s="314">
        <f t="shared" si="4"/>
        <v>4756</v>
      </c>
      <c r="J10" s="314">
        <f t="shared" si="0"/>
        <v>4224</v>
      </c>
      <c r="K10" s="314">
        <f t="shared" si="0"/>
        <v>8980</v>
      </c>
      <c r="L10" s="330" t="s">
        <v>401</v>
      </c>
      <c r="N10" s="20" t="s">
        <v>400</v>
      </c>
      <c r="O10" s="349">
        <v>1364</v>
      </c>
      <c r="P10" s="349">
        <v>1205</v>
      </c>
      <c r="Q10" s="350">
        <v>2569</v>
      </c>
      <c r="R10" s="349">
        <v>3157</v>
      </c>
      <c r="S10" s="349">
        <v>2881</v>
      </c>
      <c r="T10" s="350">
        <v>6038</v>
      </c>
      <c r="U10" s="350">
        <f t="shared" si="5"/>
        <v>4521</v>
      </c>
      <c r="V10" s="350">
        <f t="shared" si="1"/>
        <v>4086</v>
      </c>
      <c r="W10" s="350">
        <f t="shared" si="1"/>
        <v>8607</v>
      </c>
      <c r="X10" s="351" t="s">
        <v>401</v>
      </c>
      <c r="Z10" s="20" t="s">
        <v>400</v>
      </c>
      <c r="AA10" s="349">
        <v>1324</v>
      </c>
      <c r="AB10" s="349">
        <v>1229</v>
      </c>
      <c r="AC10" s="350">
        <v>2553</v>
      </c>
      <c r="AD10" s="349">
        <v>2637</v>
      </c>
      <c r="AE10" s="349">
        <v>2462</v>
      </c>
      <c r="AF10" s="350">
        <v>5099</v>
      </c>
      <c r="AG10" s="350">
        <f t="shared" si="6"/>
        <v>3961</v>
      </c>
      <c r="AH10" s="350">
        <f t="shared" si="2"/>
        <v>3691</v>
      </c>
      <c r="AI10" s="350">
        <f t="shared" si="2"/>
        <v>7652</v>
      </c>
      <c r="AJ10" s="351" t="s">
        <v>401</v>
      </c>
      <c r="AL10" s="20" t="s">
        <v>400</v>
      </c>
      <c r="AM10" s="349">
        <v>1361</v>
      </c>
      <c r="AN10" s="349">
        <v>1392</v>
      </c>
      <c r="AO10" s="350">
        <v>2753</v>
      </c>
      <c r="AP10" s="349">
        <v>2600</v>
      </c>
      <c r="AQ10" s="349">
        <v>2448</v>
      </c>
      <c r="AR10" s="350">
        <v>5048</v>
      </c>
      <c r="AS10" s="350">
        <f t="shared" si="7"/>
        <v>3961</v>
      </c>
      <c r="AT10" s="350">
        <f t="shared" si="3"/>
        <v>3840</v>
      </c>
      <c r="AU10" s="350">
        <f t="shared" si="3"/>
        <v>7801</v>
      </c>
      <c r="AV10" s="351" t="s">
        <v>401</v>
      </c>
    </row>
    <row r="11" spans="2:48" ht="30" customHeight="1">
      <c r="B11" s="329" t="s">
        <v>402</v>
      </c>
      <c r="C11" s="313">
        <v>1217</v>
      </c>
      <c r="D11" s="313">
        <v>1080</v>
      </c>
      <c r="E11" s="314">
        <v>2297</v>
      </c>
      <c r="F11" s="313">
        <v>3157</v>
      </c>
      <c r="G11" s="313">
        <v>2950</v>
      </c>
      <c r="H11" s="314">
        <v>6107</v>
      </c>
      <c r="I11" s="314">
        <f t="shared" si="4"/>
        <v>4374</v>
      </c>
      <c r="J11" s="314">
        <f t="shared" si="0"/>
        <v>4030</v>
      </c>
      <c r="K11" s="314">
        <f t="shared" si="0"/>
        <v>8404</v>
      </c>
      <c r="L11" s="330" t="s">
        <v>403</v>
      </c>
      <c r="N11" s="20" t="s">
        <v>402</v>
      </c>
      <c r="O11" s="349">
        <v>1255</v>
      </c>
      <c r="P11" s="349">
        <v>1165</v>
      </c>
      <c r="Q11" s="350">
        <v>2420</v>
      </c>
      <c r="R11" s="349">
        <v>2907</v>
      </c>
      <c r="S11" s="349">
        <v>2868</v>
      </c>
      <c r="T11" s="350">
        <v>5775</v>
      </c>
      <c r="U11" s="350">
        <f t="shared" si="5"/>
        <v>4162</v>
      </c>
      <c r="V11" s="350">
        <f t="shared" si="1"/>
        <v>4033</v>
      </c>
      <c r="W11" s="350">
        <f t="shared" si="1"/>
        <v>8195</v>
      </c>
      <c r="X11" s="351" t="s">
        <v>403</v>
      </c>
      <c r="Z11" s="20" t="s">
        <v>402</v>
      </c>
      <c r="AA11" s="349">
        <v>1328</v>
      </c>
      <c r="AB11" s="349">
        <v>1236</v>
      </c>
      <c r="AC11" s="350">
        <v>2564</v>
      </c>
      <c r="AD11" s="349">
        <v>2775</v>
      </c>
      <c r="AE11" s="349">
        <v>2577</v>
      </c>
      <c r="AF11" s="350">
        <v>5352</v>
      </c>
      <c r="AG11" s="350">
        <f t="shared" si="6"/>
        <v>4103</v>
      </c>
      <c r="AH11" s="350">
        <f t="shared" si="2"/>
        <v>3813</v>
      </c>
      <c r="AI11" s="350">
        <f t="shared" si="2"/>
        <v>7916</v>
      </c>
      <c r="AJ11" s="351" t="s">
        <v>403</v>
      </c>
      <c r="AL11" s="20" t="s">
        <v>402</v>
      </c>
      <c r="AM11" s="349">
        <v>1385</v>
      </c>
      <c r="AN11" s="349">
        <v>1266</v>
      </c>
      <c r="AO11" s="350">
        <v>2651</v>
      </c>
      <c r="AP11" s="349">
        <v>2618</v>
      </c>
      <c r="AQ11" s="349">
        <v>2475</v>
      </c>
      <c r="AR11" s="350">
        <v>5093</v>
      </c>
      <c r="AS11" s="350">
        <f t="shared" si="7"/>
        <v>4003</v>
      </c>
      <c r="AT11" s="350">
        <f t="shared" si="3"/>
        <v>3741</v>
      </c>
      <c r="AU11" s="350">
        <f t="shared" si="3"/>
        <v>7744</v>
      </c>
      <c r="AV11" s="351" t="s">
        <v>403</v>
      </c>
    </row>
    <row r="12" spans="2:48" ht="30" customHeight="1">
      <c r="B12" s="329" t="s">
        <v>404</v>
      </c>
      <c r="C12" s="313">
        <v>1295</v>
      </c>
      <c r="D12" s="313">
        <v>1193</v>
      </c>
      <c r="E12" s="314">
        <v>2488</v>
      </c>
      <c r="F12" s="313">
        <v>3306</v>
      </c>
      <c r="G12" s="313">
        <v>3023</v>
      </c>
      <c r="H12" s="314">
        <v>6329</v>
      </c>
      <c r="I12" s="314">
        <f t="shared" si="4"/>
        <v>4601</v>
      </c>
      <c r="J12" s="314">
        <f t="shared" si="0"/>
        <v>4216</v>
      </c>
      <c r="K12" s="314">
        <f t="shared" si="0"/>
        <v>8817</v>
      </c>
      <c r="L12" s="330" t="s">
        <v>405</v>
      </c>
      <c r="N12" s="20" t="s">
        <v>404</v>
      </c>
      <c r="O12" s="349">
        <v>1263</v>
      </c>
      <c r="P12" s="349">
        <v>1165</v>
      </c>
      <c r="Q12" s="350">
        <v>2428</v>
      </c>
      <c r="R12" s="349">
        <v>3023</v>
      </c>
      <c r="S12" s="349">
        <v>2851</v>
      </c>
      <c r="T12" s="350">
        <v>5874</v>
      </c>
      <c r="U12" s="350">
        <f t="shared" si="5"/>
        <v>4286</v>
      </c>
      <c r="V12" s="350">
        <f t="shared" si="1"/>
        <v>4016</v>
      </c>
      <c r="W12" s="350">
        <f t="shared" si="1"/>
        <v>8302</v>
      </c>
      <c r="X12" s="351" t="s">
        <v>405</v>
      </c>
      <c r="Z12" s="20" t="s">
        <v>404</v>
      </c>
      <c r="AA12" s="349">
        <v>1398</v>
      </c>
      <c r="AB12" s="349">
        <v>1225</v>
      </c>
      <c r="AC12" s="350">
        <v>2623</v>
      </c>
      <c r="AD12" s="349">
        <v>2843</v>
      </c>
      <c r="AE12" s="349">
        <v>2668</v>
      </c>
      <c r="AF12" s="350">
        <v>5511</v>
      </c>
      <c r="AG12" s="350">
        <f t="shared" si="6"/>
        <v>4241</v>
      </c>
      <c r="AH12" s="350">
        <f t="shared" si="2"/>
        <v>3893</v>
      </c>
      <c r="AI12" s="350">
        <f t="shared" si="2"/>
        <v>8134</v>
      </c>
      <c r="AJ12" s="351" t="s">
        <v>405</v>
      </c>
      <c r="AL12" s="20" t="s">
        <v>404</v>
      </c>
      <c r="AM12" s="349">
        <v>1350</v>
      </c>
      <c r="AN12" s="349">
        <v>1221</v>
      </c>
      <c r="AO12" s="350">
        <v>2571</v>
      </c>
      <c r="AP12" s="349">
        <v>2697</v>
      </c>
      <c r="AQ12" s="349">
        <v>2644</v>
      </c>
      <c r="AR12" s="350">
        <v>5341</v>
      </c>
      <c r="AS12" s="350">
        <f t="shared" si="7"/>
        <v>4047</v>
      </c>
      <c r="AT12" s="350">
        <f t="shared" si="3"/>
        <v>3865</v>
      </c>
      <c r="AU12" s="350">
        <f t="shared" si="3"/>
        <v>7912</v>
      </c>
      <c r="AV12" s="351" t="s">
        <v>405</v>
      </c>
    </row>
    <row r="13" spans="2:48" ht="30" customHeight="1">
      <c r="B13" s="329" t="s">
        <v>406</v>
      </c>
      <c r="C13" s="313">
        <v>1247</v>
      </c>
      <c r="D13" s="313">
        <v>1221</v>
      </c>
      <c r="E13" s="314">
        <v>2468</v>
      </c>
      <c r="F13" s="313">
        <v>3345</v>
      </c>
      <c r="G13" s="313">
        <v>3086</v>
      </c>
      <c r="H13" s="314">
        <v>6431</v>
      </c>
      <c r="I13" s="314">
        <f t="shared" si="4"/>
        <v>4592</v>
      </c>
      <c r="J13" s="314">
        <f t="shared" si="0"/>
        <v>4307</v>
      </c>
      <c r="K13" s="314">
        <f t="shared" si="0"/>
        <v>8899</v>
      </c>
      <c r="L13" s="330" t="s">
        <v>407</v>
      </c>
      <c r="N13" s="20" t="s">
        <v>406</v>
      </c>
      <c r="O13" s="349">
        <v>1298</v>
      </c>
      <c r="P13" s="349">
        <v>1260</v>
      </c>
      <c r="Q13" s="350">
        <v>2558</v>
      </c>
      <c r="R13" s="349">
        <v>3133</v>
      </c>
      <c r="S13" s="349">
        <v>2828</v>
      </c>
      <c r="T13" s="350">
        <v>5961</v>
      </c>
      <c r="U13" s="350">
        <f t="shared" si="5"/>
        <v>4431</v>
      </c>
      <c r="V13" s="350">
        <f t="shared" si="1"/>
        <v>4088</v>
      </c>
      <c r="W13" s="350">
        <f t="shared" si="1"/>
        <v>8519</v>
      </c>
      <c r="X13" s="351" t="s">
        <v>407</v>
      </c>
      <c r="Z13" s="20" t="s">
        <v>406</v>
      </c>
      <c r="AA13" s="349">
        <v>1494</v>
      </c>
      <c r="AB13" s="349">
        <v>1356</v>
      </c>
      <c r="AC13" s="350">
        <v>2850</v>
      </c>
      <c r="AD13" s="349">
        <v>3029</v>
      </c>
      <c r="AE13" s="349">
        <v>2847</v>
      </c>
      <c r="AF13" s="350">
        <v>5876</v>
      </c>
      <c r="AG13" s="350">
        <f t="shared" si="6"/>
        <v>4523</v>
      </c>
      <c r="AH13" s="350">
        <f t="shared" si="2"/>
        <v>4203</v>
      </c>
      <c r="AI13" s="350">
        <f t="shared" si="2"/>
        <v>8726</v>
      </c>
      <c r="AJ13" s="351" t="s">
        <v>407</v>
      </c>
      <c r="AL13" s="20" t="s">
        <v>406</v>
      </c>
      <c r="AM13" s="349">
        <v>1461</v>
      </c>
      <c r="AN13" s="349">
        <v>1417</v>
      </c>
      <c r="AO13" s="350">
        <v>2878</v>
      </c>
      <c r="AP13" s="349">
        <v>2875</v>
      </c>
      <c r="AQ13" s="349">
        <v>2718</v>
      </c>
      <c r="AR13" s="350">
        <v>5593</v>
      </c>
      <c r="AS13" s="350">
        <f t="shared" si="7"/>
        <v>4336</v>
      </c>
      <c r="AT13" s="350">
        <f t="shared" si="3"/>
        <v>4135</v>
      </c>
      <c r="AU13" s="350">
        <f t="shared" si="3"/>
        <v>8471</v>
      </c>
      <c r="AV13" s="351" t="s">
        <v>407</v>
      </c>
    </row>
    <row r="14" spans="2:48" ht="30" customHeight="1">
      <c r="B14" s="329" t="s">
        <v>408</v>
      </c>
      <c r="C14" s="313">
        <v>1369</v>
      </c>
      <c r="D14" s="313">
        <v>1195</v>
      </c>
      <c r="E14" s="314">
        <v>2564</v>
      </c>
      <c r="F14" s="313">
        <v>3502</v>
      </c>
      <c r="G14" s="313">
        <v>3270</v>
      </c>
      <c r="H14" s="314">
        <v>6772</v>
      </c>
      <c r="I14" s="314">
        <f t="shared" si="4"/>
        <v>4871</v>
      </c>
      <c r="J14" s="314">
        <f t="shared" si="0"/>
        <v>4465</v>
      </c>
      <c r="K14" s="314">
        <f t="shared" si="0"/>
        <v>9336</v>
      </c>
      <c r="L14" s="330" t="s">
        <v>409</v>
      </c>
      <c r="N14" s="20" t="s">
        <v>408</v>
      </c>
      <c r="O14" s="349">
        <v>1322</v>
      </c>
      <c r="P14" s="349">
        <v>1177</v>
      </c>
      <c r="Q14" s="350">
        <v>2499</v>
      </c>
      <c r="R14" s="349">
        <v>3116</v>
      </c>
      <c r="S14" s="349">
        <v>2983</v>
      </c>
      <c r="T14" s="350">
        <v>6099</v>
      </c>
      <c r="U14" s="350">
        <f t="shared" si="5"/>
        <v>4438</v>
      </c>
      <c r="V14" s="350">
        <f t="shared" si="1"/>
        <v>4160</v>
      </c>
      <c r="W14" s="350">
        <f t="shared" si="1"/>
        <v>8598</v>
      </c>
      <c r="X14" s="351" t="s">
        <v>409</v>
      </c>
      <c r="Z14" s="20" t="s">
        <v>408</v>
      </c>
      <c r="AA14" s="349">
        <v>1387</v>
      </c>
      <c r="AB14" s="349">
        <v>1297</v>
      </c>
      <c r="AC14" s="350">
        <v>2684</v>
      </c>
      <c r="AD14" s="349">
        <v>2959</v>
      </c>
      <c r="AE14" s="349">
        <v>2824</v>
      </c>
      <c r="AF14" s="350">
        <v>5783</v>
      </c>
      <c r="AG14" s="350">
        <f t="shared" si="6"/>
        <v>4346</v>
      </c>
      <c r="AH14" s="350">
        <f t="shared" si="2"/>
        <v>4121</v>
      </c>
      <c r="AI14" s="350">
        <f t="shared" si="2"/>
        <v>8467</v>
      </c>
      <c r="AJ14" s="351" t="s">
        <v>409</v>
      </c>
      <c r="AL14" s="20" t="s">
        <v>408</v>
      </c>
      <c r="AM14" s="349">
        <v>1511</v>
      </c>
      <c r="AN14" s="349">
        <v>1343</v>
      </c>
      <c r="AO14" s="350">
        <v>2854</v>
      </c>
      <c r="AP14" s="349">
        <v>2820</v>
      </c>
      <c r="AQ14" s="349">
        <v>2689</v>
      </c>
      <c r="AR14" s="350">
        <v>5509</v>
      </c>
      <c r="AS14" s="350">
        <f t="shared" si="7"/>
        <v>4331</v>
      </c>
      <c r="AT14" s="350">
        <f t="shared" si="3"/>
        <v>4032</v>
      </c>
      <c r="AU14" s="350">
        <f t="shared" si="3"/>
        <v>8363</v>
      </c>
      <c r="AV14" s="351" t="s">
        <v>409</v>
      </c>
    </row>
    <row r="15" spans="2:48" ht="30" customHeight="1">
      <c r="B15" s="329" t="s">
        <v>893</v>
      </c>
      <c r="C15" s="313">
        <v>1459</v>
      </c>
      <c r="D15" s="313">
        <v>1257</v>
      </c>
      <c r="E15" s="314">
        <v>2716</v>
      </c>
      <c r="F15" s="313">
        <v>3571</v>
      </c>
      <c r="G15" s="313">
        <v>3546</v>
      </c>
      <c r="H15" s="314">
        <v>7117</v>
      </c>
      <c r="I15" s="314">
        <f t="shared" si="4"/>
        <v>5030</v>
      </c>
      <c r="J15" s="314">
        <f t="shared" si="0"/>
        <v>4803</v>
      </c>
      <c r="K15" s="314">
        <f t="shared" si="0"/>
        <v>9833</v>
      </c>
      <c r="L15" s="330" t="s">
        <v>411</v>
      </c>
      <c r="N15" s="20" t="s">
        <v>893</v>
      </c>
      <c r="O15" s="349">
        <v>1470</v>
      </c>
      <c r="P15" s="349">
        <v>1342</v>
      </c>
      <c r="Q15" s="350">
        <v>2812</v>
      </c>
      <c r="R15" s="349">
        <v>3373</v>
      </c>
      <c r="S15" s="349">
        <v>3232</v>
      </c>
      <c r="T15" s="350">
        <v>6605</v>
      </c>
      <c r="U15" s="350">
        <f t="shared" si="5"/>
        <v>4843</v>
      </c>
      <c r="V15" s="350">
        <f t="shared" si="1"/>
        <v>4574</v>
      </c>
      <c r="W15" s="350">
        <f t="shared" si="1"/>
        <v>9417</v>
      </c>
      <c r="X15" s="351" t="s">
        <v>411</v>
      </c>
      <c r="Z15" s="20" t="s">
        <v>893</v>
      </c>
      <c r="AA15" s="349">
        <v>1390</v>
      </c>
      <c r="AB15" s="349">
        <v>1329</v>
      </c>
      <c r="AC15" s="350">
        <v>2719</v>
      </c>
      <c r="AD15" s="349">
        <v>3112</v>
      </c>
      <c r="AE15" s="349">
        <v>2950</v>
      </c>
      <c r="AF15" s="350">
        <v>6062</v>
      </c>
      <c r="AG15" s="350">
        <f t="shared" si="6"/>
        <v>4502</v>
      </c>
      <c r="AH15" s="350">
        <f t="shared" si="2"/>
        <v>4279</v>
      </c>
      <c r="AI15" s="350">
        <f t="shared" si="2"/>
        <v>8781</v>
      </c>
      <c r="AJ15" s="351" t="s">
        <v>411</v>
      </c>
      <c r="AL15" s="20" t="s">
        <v>893</v>
      </c>
      <c r="AM15" s="349">
        <v>1463</v>
      </c>
      <c r="AN15" s="349">
        <v>1354</v>
      </c>
      <c r="AO15" s="350">
        <v>2817</v>
      </c>
      <c r="AP15" s="349">
        <v>2865</v>
      </c>
      <c r="AQ15" s="349">
        <v>2572</v>
      </c>
      <c r="AR15" s="350">
        <v>5437</v>
      </c>
      <c r="AS15" s="350">
        <f t="shared" si="7"/>
        <v>4328</v>
      </c>
      <c r="AT15" s="350">
        <f t="shared" si="3"/>
        <v>3926</v>
      </c>
      <c r="AU15" s="350">
        <f t="shared" si="3"/>
        <v>8254</v>
      </c>
      <c r="AV15" s="351" t="s">
        <v>411</v>
      </c>
    </row>
    <row r="16" spans="2:48" ht="30" customHeight="1">
      <c r="B16" s="329" t="s">
        <v>412</v>
      </c>
      <c r="C16" s="313">
        <v>1300</v>
      </c>
      <c r="D16" s="313">
        <v>1168</v>
      </c>
      <c r="E16" s="314">
        <v>2468</v>
      </c>
      <c r="F16" s="313">
        <v>3630</v>
      </c>
      <c r="G16" s="313">
        <v>3201</v>
      </c>
      <c r="H16" s="314">
        <v>6831</v>
      </c>
      <c r="I16" s="314">
        <f t="shared" si="4"/>
        <v>4930</v>
      </c>
      <c r="J16" s="314">
        <f t="shared" si="0"/>
        <v>4369</v>
      </c>
      <c r="K16" s="314">
        <f t="shared" si="0"/>
        <v>9299</v>
      </c>
      <c r="L16" s="330" t="s">
        <v>413</v>
      </c>
      <c r="N16" s="20" t="s">
        <v>412</v>
      </c>
      <c r="O16" s="349">
        <v>1336</v>
      </c>
      <c r="P16" s="349">
        <v>1253</v>
      </c>
      <c r="Q16" s="350">
        <v>2589</v>
      </c>
      <c r="R16" s="349">
        <v>3241</v>
      </c>
      <c r="S16" s="349">
        <v>3003</v>
      </c>
      <c r="T16" s="350">
        <v>6244</v>
      </c>
      <c r="U16" s="350">
        <f t="shared" si="5"/>
        <v>4577</v>
      </c>
      <c r="V16" s="350">
        <f t="shared" si="1"/>
        <v>4256</v>
      </c>
      <c r="W16" s="350">
        <f t="shared" si="1"/>
        <v>8833</v>
      </c>
      <c r="X16" s="351" t="s">
        <v>413</v>
      </c>
      <c r="Z16" s="20" t="s">
        <v>412</v>
      </c>
      <c r="AA16" s="349">
        <v>1378</v>
      </c>
      <c r="AB16" s="349">
        <v>1280</v>
      </c>
      <c r="AC16" s="350">
        <v>2658</v>
      </c>
      <c r="AD16" s="349">
        <v>3322</v>
      </c>
      <c r="AE16" s="349">
        <v>3048</v>
      </c>
      <c r="AF16" s="350">
        <v>6370</v>
      </c>
      <c r="AG16" s="350">
        <f t="shared" si="6"/>
        <v>4700</v>
      </c>
      <c r="AH16" s="350">
        <f t="shared" si="2"/>
        <v>4328</v>
      </c>
      <c r="AI16" s="350">
        <f t="shared" si="2"/>
        <v>9028</v>
      </c>
      <c r="AJ16" s="351" t="s">
        <v>413</v>
      </c>
      <c r="AL16" s="20" t="s">
        <v>412</v>
      </c>
      <c r="AM16" s="349">
        <v>1382</v>
      </c>
      <c r="AN16" s="349">
        <v>1226</v>
      </c>
      <c r="AO16" s="350">
        <v>2608</v>
      </c>
      <c r="AP16" s="349">
        <v>2793</v>
      </c>
      <c r="AQ16" s="349">
        <v>2585</v>
      </c>
      <c r="AR16" s="350">
        <v>5378</v>
      </c>
      <c r="AS16" s="350">
        <f t="shared" si="7"/>
        <v>4175</v>
      </c>
      <c r="AT16" s="350">
        <f t="shared" si="3"/>
        <v>3811</v>
      </c>
      <c r="AU16" s="350">
        <f t="shared" si="3"/>
        <v>7986</v>
      </c>
      <c r="AV16" s="351" t="s">
        <v>413</v>
      </c>
    </row>
    <row r="17" spans="2:48" ht="30" customHeight="1">
      <c r="B17" s="329" t="s">
        <v>414</v>
      </c>
      <c r="C17" s="313">
        <v>1233</v>
      </c>
      <c r="D17" s="313">
        <v>1186</v>
      </c>
      <c r="E17" s="314">
        <v>2419</v>
      </c>
      <c r="F17" s="313">
        <v>3242</v>
      </c>
      <c r="G17" s="313">
        <v>3124</v>
      </c>
      <c r="H17" s="314">
        <v>6366</v>
      </c>
      <c r="I17" s="314">
        <f t="shared" si="4"/>
        <v>4475</v>
      </c>
      <c r="J17" s="314">
        <f t="shared" si="0"/>
        <v>4310</v>
      </c>
      <c r="K17" s="314">
        <f t="shared" si="0"/>
        <v>8785</v>
      </c>
      <c r="L17" s="330" t="s">
        <v>415</v>
      </c>
      <c r="N17" s="20" t="s">
        <v>414</v>
      </c>
      <c r="O17" s="349">
        <v>1316</v>
      </c>
      <c r="P17" s="349">
        <v>1146</v>
      </c>
      <c r="Q17" s="350">
        <v>2462</v>
      </c>
      <c r="R17" s="349">
        <v>3030</v>
      </c>
      <c r="S17" s="349">
        <v>2973</v>
      </c>
      <c r="T17" s="350">
        <v>6003</v>
      </c>
      <c r="U17" s="350">
        <f t="shared" si="5"/>
        <v>4346</v>
      </c>
      <c r="V17" s="350">
        <f t="shared" si="1"/>
        <v>4119</v>
      </c>
      <c r="W17" s="350">
        <f t="shared" si="1"/>
        <v>8465</v>
      </c>
      <c r="X17" s="351" t="s">
        <v>415</v>
      </c>
      <c r="Z17" s="20" t="s">
        <v>414</v>
      </c>
      <c r="AA17" s="349">
        <v>1294</v>
      </c>
      <c r="AB17" s="349">
        <v>1165</v>
      </c>
      <c r="AC17" s="350">
        <v>2459</v>
      </c>
      <c r="AD17" s="349">
        <v>2942</v>
      </c>
      <c r="AE17" s="349">
        <v>2777</v>
      </c>
      <c r="AF17" s="350">
        <v>5719</v>
      </c>
      <c r="AG17" s="350">
        <f>AA17+AD17</f>
        <v>4236</v>
      </c>
      <c r="AH17" s="350">
        <f t="shared" si="2"/>
        <v>3942</v>
      </c>
      <c r="AI17" s="350">
        <f t="shared" si="2"/>
        <v>8178</v>
      </c>
      <c r="AJ17" s="351" t="s">
        <v>415</v>
      </c>
      <c r="AL17" s="20" t="s">
        <v>414</v>
      </c>
      <c r="AM17" s="349">
        <v>1313</v>
      </c>
      <c r="AN17" s="349">
        <v>1226</v>
      </c>
      <c r="AO17" s="350">
        <v>2539</v>
      </c>
      <c r="AP17" s="349">
        <v>2585</v>
      </c>
      <c r="AQ17" s="349">
        <v>2518</v>
      </c>
      <c r="AR17" s="350">
        <v>5103</v>
      </c>
      <c r="AS17" s="350">
        <f>AM17+AP17</f>
        <v>3898</v>
      </c>
      <c r="AT17" s="350">
        <f t="shared" si="3"/>
        <v>3744</v>
      </c>
      <c r="AU17" s="350">
        <f t="shared" si="3"/>
        <v>7642</v>
      </c>
      <c r="AV17" s="351" t="s">
        <v>415</v>
      </c>
    </row>
    <row r="18" spans="2:48" ht="25" customHeight="1" thickBot="1">
      <c r="B18" s="331" t="s">
        <v>320</v>
      </c>
      <c r="C18" s="332">
        <v>15396</v>
      </c>
      <c r="D18" s="332">
        <v>13951</v>
      </c>
      <c r="E18" s="332">
        <v>29347</v>
      </c>
      <c r="F18" s="332">
        <v>40192</v>
      </c>
      <c r="G18" s="332">
        <v>37376</v>
      </c>
      <c r="H18" s="332">
        <v>77568</v>
      </c>
      <c r="I18" s="332">
        <v>55588</v>
      </c>
      <c r="J18" s="332">
        <v>51327</v>
      </c>
      <c r="K18" s="332">
        <v>106915</v>
      </c>
      <c r="L18" s="333" t="s">
        <v>322</v>
      </c>
      <c r="M18" s="334"/>
      <c r="N18" s="22" t="s">
        <v>320</v>
      </c>
      <c r="O18" s="352">
        <v>15486</v>
      </c>
      <c r="P18" s="352">
        <v>14440</v>
      </c>
      <c r="Q18" s="352">
        <v>29926</v>
      </c>
      <c r="R18" s="352">
        <v>36634</v>
      </c>
      <c r="S18" s="352">
        <v>34528</v>
      </c>
      <c r="T18" s="352">
        <v>71162</v>
      </c>
      <c r="U18" s="352">
        <f>O18+R18</f>
        <v>52120</v>
      </c>
      <c r="V18" s="352">
        <f t="shared" si="1"/>
        <v>48968</v>
      </c>
      <c r="W18" s="352">
        <f t="shared" si="1"/>
        <v>101088</v>
      </c>
      <c r="X18" s="353" t="s">
        <v>322</v>
      </c>
      <c r="Z18" s="22" t="s">
        <v>320</v>
      </c>
      <c r="AA18" s="352">
        <v>16063</v>
      </c>
      <c r="AB18" s="352">
        <v>14826</v>
      </c>
      <c r="AC18" s="352">
        <v>30889</v>
      </c>
      <c r="AD18" s="352">
        <v>33916</v>
      </c>
      <c r="AE18" s="352">
        <v>31826</v>
      </c>
      <c r="AF18" s="352">
        <v>65742</v>
      </c>
      <c r="AG18" s="352">
        <f>SUM(AG6:AG17)</f>
        <v>49979</v>
      </c>
      <c r="AH18" s="352">
        <f>SUM(AH6:AH17)</f>
        <v>46652</v>
      </c>
      <c r="AI18" s="352">
        <f>SUM(AI6:AI17)</f>
        <v>96631</v>
      </c>
      <c r="AJ18" s="353" t="s">
        <v>322</v>
      </c>
      <c r="AL18" s="22" t="s">
        <v>320</v>
      </c>
      <c r="AM18" s="352">
        <f>SUM(AM6:AM17)</f>
        <v>16376</v>
      </c>
      <c r="AN18" s="352">
        <f t="shared" ref="AN18:AU18" si="8">SUM(AN6:AN17)</f>
        <v>15360</v>
      </c>
      <c r="AO18" s="352">
        <f t="shared" si="8"/>
        <v>31736</v>
      </c>
      <c r="AP18" s="352">
        <f t="shared" si="8"/>
        <v>31440</v>
      </c>
      <c r="AQ18" s="352">
        <f t="shared" si="8"/>
        <v>29601</v>
      </c>
      <c r="AR18" s="352">
        <f t="shared" si="8"/>
        <v>61041</v>
      </c>
      <c r="AS18" s="352">
        <f t="shared" si="8"/>
        <v>47816</v>
      </c>
      <c r="AT18" s="352">
        <f t="shared" si="8"/>
        <v>44961</v>
      </c>
      <c r="AU18" s="352">
        <f t="shared" si="8"/>
        <v>92777</v>
      </c>
      <c r="AV18" s="353" t="s">
        <v>322</v>
      </c>
    </row>
    <row r="19" spans="2:48" ht="25" customHeight="1">
      <c r="B19" s="335" t="s">
        <v>851</v>
      </c>
      <c r="C19" s="336"/>
      <c r="D19" s="337"/>
      <c r="E19" s="337"/>
      <c r="F19" s="337"/>
      <c r="G19" s="336"/>
      <c r="H19" s="336"/>
      <c r="I19" s="336"/>
      <c r="J19" s="336"/>
      <c r="K19" s="338"/>
      <c r="L19" s="338" t="s">
        <v>852</v>
      </c>
      <c r="N19" s="354" t="s">
        <v>851</v>
      </c>
      <c r="O19" s="355"/>
      <c r="P19" s="356"/>
      <c r="Q19" s="356"/>
      <c r="R19" s="356"/>
      <c r="S19" s="355"/>
      <c r="T19" s="355"/>
      <c r="U19" s="355"/>
      <c r="V19" s="355"/>
      <c r="W19" s="118"/>
      <c r="X19" s="118" t="s">
        <v>852</v>
      </c>
      <c r="Z19" s="354" t="s">
        <v>851</v>
      </c>
      <c r="AA19" s="355"/>
      <c r="AB19" s="356"/>
      <c r="AC19" s="356"/>
      <c r="AD19" s="356"/>
      <c r="AE19" s="355"/>
      <c r="AF19" s="355"/>
      <c r="AG19" s="355"/>
      <c r="AH19" s="355"/>
      <c r="AI19" s="118"/>
      <c r="AJ19" s="118" t="s">
        <v>852</v>
      </c>
      <c r="AL19" s="354" t="s">
        <v>851</v>
      </c>
      <c r="AM19" s="355"/>
      <c r="AN19" s="356"/>
      <c r="AO19" s="356"/>
      <c r="AP19" s="356"/>
      <c r="AQ19" s="355"/>
      <c r="AR19" s="355"/>
      <c r="AS19" s="355"/>
      <c r="AT19" s="355"/>
      <c r="AU19" s="118"/>
      <c r="AV19" s="118" t="s">
        <v>852</v>
      </c>
    </row>
    <row r="20" spans="2:48" ht="25" customHeight="1"/>
    <row r="21" spans="2:48" ht="25" customHeight="1"/>
    <row r="22" spans="2:48" ht="25" customHeight="1"/>
    <row r="23" spans="2:48" ht="25" customHeight="1"/>
    <row r="24" spans="2:48" ht="25" customHeight="1"/>
    <row r="25" spans="2:48" ht="25" customHeight="1"/>
    <row r="26" spans="2:48" ht="25" customHeight="1"/>
    <row r="27" spans="2:48" ht="25" customHeight="1"/>
    <row r="28" spans="2:48" ht="25" customHeight="1"/>
    <row r="29" spans="2:48" ht="25" customHeight="1"/>
    <row r="30" spans="2:48" ht="25" customHeight="1"/>
    <row r="31" spans="2:48" ht="25" customHeight="1"/>
    <row r="32" spans="2:48"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sheetData>
  <mergeCells count="20">
    <mergeCell ref="N2:X2"/>
    <mergeCell ref="N3:X3"/>
    <mergeCell ref="O4:Q4"/>
    <mergeCell ref="R4:T4"/>
    <mergeCell ref="U4:W4"/>
    <mergeCell ref="B2:L2"/>
    <mergeCell ref="B3:L3"/>
    <mergeCell ref="C4:E4"/>
    <mergeCell ref="F4:H4"/>
    <mergeCell ref="I4:K4"/>
    <mergeCell ref="AL2:AV2"/>
    <mergeCell ref="AL3:AV3"/>
    <mergeCell ref="AM4:AO4"/>
    <mergeCell ref="AP4:AR4"/>
    <mergeCell ref="AS4:AU4"/>
    <mergeCell ref="Z2:AJ2"/>
    <mergeCell ref="Z3:AJ3"/>
    <mergeCell ref="AA4:AC4"/>
    <mergeCell ref="AD4:AF4"/>
    <mergeCell ref="AG4:AI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465C2-13C7-4D00-B4B1-B7980607CB3D}">
  <dimension ref="B1:AV9"/>
  <sheetViews>
    <sheetView showGridLines="0" rightToLeft="1" topLeftCell="X1" zoomScale="89" zoomScaleNormal="89" zoomScaleSheetLayoutView="100" workbookViewId="0">
      <selection activeCell="AK14" sqref="AK14"/>
    </sheetView>
  </sheetViews>
  <sheetFormatPr defaultColWidth="9" defaultRowHeight="24" customHeight="1"/>
  <cols>
    <col min="1" max="1" width="15.54296875" style="310" customWidth="1"/>
    <col min="2" max="2" width="20.6328125" style="310" customWidth="1"/>
    <col min="3" max="11" width="7.54296875" style="310" customWidth="1"/>
    <col min="12" max="12" width="20.6328125" style="310" customWidth="1"/>
    <col min="13" max="13" width="9" style="310"/>
    <col min="14" max="14" width="20.6328125" style="310" customWidth="1"/>
    <col min="15" max="23" width="9" style="310"/>
    <col min="24" max="24" width="20.6328125" style="310" customWidth="1"/>
    <col min="25" max="25" width="9" style="310"/>
    <col min="26" max="26" width="20.6328125" style="310" customWidth="1"/>
    <col min="27" max="35" width="9" style="310"/>
    <col min="36" max="36" width="20.6328125" style="310" customWidth="1"/>
    <col min="37" max="37" width="9" style="310"/>
    <col min="38" max="38" width="20.6328125" style="310" customWidth="1"/>
    <col min="39" max="47" width="9" style="310"/>
    <col min="48" max="48" width="20.6328125" style="310" customWidth="1"/>
    <col min="49" max="16384" width="9" style="310"/>
  </cols>
  <sheetData>
    <row r="1" spans="2:48" ht="50.15" customHeight="1">
      <c r="N1" s="60"/>
      <c r="O1" s="60"/>
      <c r="P1" s="60"/>
      <c r="Q1" s="60"/>
      <c r="R1" s="60"/>
      <c r="S1" s="60"/>
      <c r="T1" s="60"/>
      <c r="U1" s="60"/>
      <c r="V1" s="60"/>
      <c r="W1" s="60"/>
      <c r="X1" s="60"/>
      <c r="Z1" s="60"/>
      <c r="AA1" s="60"/>
      <c r="AB1" s="60"/>
      <c r="AC1" s="60"/>
      <c r="AD1" s="60"/>
      <c r="AE1" s="60"/>
      <c r="AF1" s="60"/>
      <c r="AG1" s="60"/>
      <c r="AH1" s="60"/>
      <c r="AI1" s="60"/>
      <c r="AJ1" s="60"/>
      <c r="AL1" s="60"/>
      <c r="AM1" s="60"/>
      <c r="AN1" s="60"/>
      <c r="AO1" s="60"/>
      <c r="AP1" s="60"/>
      <c r="AQ1" s="60"/>
      <c r="AR1" s="60"/>
      <c r="AS1" s="60"/>
      <c r="AT1" s="60"/>
      <c r="AU1" s="60"/>
      <c r="AV1" s="60"/>
    </row>
    <row r="2" spans="2:48" ht="25" customHeight="1">
      <c r="B2" s="585" t="s">
        <v>894</v>
      </c>
      <c r="C2" s="585"/>
      <c r="D2" s="585"/>
      <c r="E2" s="585"/>
      <c r="F2" s="585"/>
      <c r="G2" s="585"/>
      <c r="H2" s="585"/>
      <c r="I2" s="585"/>
      <c r="J2" s="585"/>
      <c r="K2" s="585"/>
      <c r="L2" s="585"/>
      <c r="N2" s="600" t="s">
        <v>895</v>
      </c>
      <c r="O2" s="600"/>
      <c r="P2" s="600"/>
      <c r="Q2" s="600"/>
      <c r="R2" s="600"/>
      <c r="S2" s="600"/>
      <c r="T2" s="600"/>
      <c r="U2" s="600"/>
      <c r="V2" s="600"/>
      <c r="W2" s="600"/>
      <c r="X2" s="600"/>
      <c r="Z2" s="600" t="s">
        <v>896</v>
      </c>
      <c r="AA2" s="600"/>
      <c r="AB2" s="600"/>
      <c r="AC2" s="600"/>
      <c r="AD2" s="600"/>
      <c r="AE2" s="600"/>
      <c r="AF2" s="600"/>
      <c r="AG2" s="600"/>
      <c r="AH2" s="600"/>
      <c r="AI2" s="600"/>
      <c r="AJ2" s="600"/>
      <c r="AL2" s="600" t="s">
        <v>897</v>
      </c>
      <c r="AM2" s="600"/>
      <c r="AN2" s="600"/>
      <c r="AO2" s="600"/>
      <c r="AP2" s="600"/>
      <c r="AQ2" s="600"/>
      <c r="AR2" s="600"/>
      <c r="AS2" s="600"/>
      <c r="AT2" s="600"/>
      <c r="AU2" s="600"/>
      <c r="AV2" s="600"/>
    </row>
    <row r="3" spans="2:48" ht="25" customHeight="1">
      <c r="B3" s="586" t="s">
        <v>898</v>
      </c>
      <c r="C3" s="586"/>
      <c r="D3" s="586"/>
      <c r="E3" s="586"/>
      <c r="F3" s="586"/>
      <c r="G3" s="586"/>
      <c r="H3" s="586"/>
      <c r="I3" s="586"/>
      <c r="J3" s="586"/>
      <c r="K3" s="586"/>
      <c r="L3" s="586"/>
      <c r="N3" s="601" t="s">
        <v>899</v>
      </c>
      <c r="O3" s="601"/>
      <c r="P3" s="601"/>
      <c r="Q3" s="601"/>
      <c r="R3" s="601"/>
      <c r="S3" s="601"/>
      <c r="T3" s="601"/>
      <c r="U3" s="601"/>
      <c r="V3" s="601"/>
      <c r="W3" s="601"/>
      <c r="X3" s="601"/>
      <c r="Z3" s="601" t="s">
        <v>900</v>
      </c>
      <c r="AA3" s="601"/>
      <c r="AB3" s="601"/>
      <c r="AC3" s="601"/>
      <c r="AD3" s="601"/>
      <c r="AE3" s="601"/>
      <c r="AF3" s="601"/>
      <c r="AG3" s="601"/>
      <c r="AH3" s="601"/>
      <c r="AI3" s="601"/>
      <c r="AJ3" s="601"/>
      <c r="AL3" s="601" t="s">
        <v>901</v>
      </c>
      <c r="AM3" s="601"/>
      <c r="AN3" s="601"/>
      <c r="AO3" s="601"/>
      <c r="AP3" s="601"/>
      <c r="AQ3" s="601"/>
      <c r="AR3" s="601"/>
      <c r="AS3" s="601"/>
      <c r="AT3" s="601"/>
      <c r="AU3" s="601"/>
      <c r="AV3" s="601"/>
    </row>
    <row r="4" spans="2:48" ht="30" customHeight="1">
      <c r="B4" s="643" t="s">
        <v>902</v>
      </c>
      <c r="C4" s="589" t="s">
        <v>903</v>
      </c>
      <c r="D4" s="590"/>
      <c r="E4" s="591"/>
      <c r="F4" s="589" t="s">
        <v>904</v>
      </c>
      <c r="G4" s="590"/>
      <c r="H4" s="591"/>
      <c r="I4" s="592" t="s">
        <v>847</v>
      </c>
      <c r="J4" s="593"/>
      <c r="K4" s="594"/>
      <c r="L4" s="644" t="s">
        <v>905</v>
      </c>
      <c r="N4" s="26" t="s">
        <v>902</v>
      </c>
      <c r="O4" s="602" t="s">
        <v>903</v>
      </c>
      <c r="P4" s="603"/>
      <c r="Q4" s="604"/>
      <c r="R4" s="602" t="s">
        <v>904</v>
      </c>
      <c r="S4" s="603"/>
      <c r="T4" s="604"/>
      <c r="U4" s="607" t="s">
        <v>847</v>
      </c>
      <c r="V4" s="608"/>
      <c r="W4" s="609"/>
      <c r="X4" s="642" t="s">
        <v>905</v>
      </c>
      <c r="Z4" s="26" t="s">
        <v>902</v>
      </c>
      <c r="AA4" s="602" t="s">
        <v>903</v>
      </c>
      <c r="AB4" s="603"/>
      <c r="AC4" s="604"/>
      <c r="AD4" s="602" t="s">
        <v>904</v>
      </c>
      <c r="AE4" s="603"/>
      <c r="AF4" s="604"/>
      <c r="AG4" s="607" t="s">
        <v>847</v>
      </c>
      <c r="AH4" s="608"/>
      <c r="AI4" s="609"/>
      <c r="AJ4" s="642" t="s">
        <v>905</v>
      </c>
      <c r="AL4" s="26" t="s">
        <v>902</v>
      </c>
      <c r="AM4" s="602" t="s">
        <v>903</v>
      </c>
      <c r="AN4" s="603"/>
      <c r="AO4" s="604"/>
      <c r="AP4" s="602" t="s">
        <v>904</v>
      </c>
      <c r="AQ4" s="603"/>
      <c r="AR4" s="604"/>
      <c r="AS4" s="607" t="s">
        <v>847</v>
      </c>
      <c r="AT4" s="608"/>
      <c r="AU4" s="609"/>
      <c r="AV4" s="642" t="s">
        <v>905</v>
      </c>
    </row>
    <row r="5" spans="2:48" ht="30" customHeight="1">
      <c r="B5" s="482" t="s">
        <v>906</v>
      </c>
      <c r="C5" s="311" t="s">
        <v>848</v>
      </c>
      <c r="D5" s="311" t="s">
        <v>849</v>
      </c>
      <c r="E5" s="311" t="s">
        <v>850</v>
      </c>
      <c r="F5" s="311" t="s">
        <v>848</v>
      </c>
      <c r="G5" s="311" t="s">
        <v>849</v>
      </c>
      <c r="H5" s="311" t="s">
        <v>850</v>
      </c>
      <c r="I5" s="311" t="s">
        <v>848</v>
      </c>
      <c r="J5" s="311" t="s">
        <v>849</v>
      </c>
      <c r="K5" s="311" t="s">
        <v>850</v>
      </c>
      <c r="L5" s="483" t="s">
        <v>907</v>
      </c>
      <c r="N5" s="481" t="s">
        <v>906</v>
      </c>
      <c r="O5" s="347" t="s">
        <v>848</v>
      </c>
      <c r="P5" s="347" t="s">
        <v>849</v>
      </c>
      <c r="Q5" s="347" t="s">
        <v>850</v>
      </c>
      <c r="R5" s="347" t="s">
        <v>848</v>
      </c>
      <c r="S5" s="347" t="s">
        <v>849</v>
      </c>
      <c r="T5" s="347" t="s">
        <v>850</v>
      </c>
      <c r="U5" s="347" t="s">
        <v>848</v>
      </c>
      <c r="V5" s="347" t="s">
        <v>849</v>
      </c>
      <c r="W5" s="347" t="s">
        <v>850</v>
      </c>
      <c r="X5" s="484" t="s">
        <v>907</v>
      </c>
      <c r="Z5" s="481" t="s">
        <v>906</v>
      </c>
      <c r="AA5" s="347" t="s">
        <v>848</v>
      </c>
      <c r="AB5" s="347" t="s">
        <v>849</v>
      </c>
      <c r="AC5" s="347" t="s">
        <v>850</v>
      </c>
      <c r="AD5" s="347" t="s">
        <v>848</v>
      </c>
      <c r="AE5" s="347" t="s">
        <v>849</v>
      </c>
      <c r="AF5" s="347" t="s">
        <v>850</v>
      </c>
      <c r="AG5" s="347" t="s">
        <v>848</v>
      </c>
      <c r="AH5" s="347" t="s">
        <v>849</v>
      </c>
      <c r="AI5" s="347" t="s">
        <v>850</v>
      </c>
      <c r="AJ5" s="484" t="s">
        <v>907</v>
      </c>
      <c r="AL5" s="481" t="s">
        <v>906</v>
      </c>
      <c r="AM5" s="360" t="s">
        <v>848</v>
      </c>
      <c r="AN5" s="360" t="s">
        <v>849</v>
      </c>
      <c r="AO5" s="360" t="s">
        <v>850</v>
      </c>
      <c r="AP5" s="360" t="s">
        <v>848</v>
      </c>
      <c r="AQ5" s="360" t="s">
        <v>849</v>
      </c>
      <c r="AR5" s="360" t="s">
        <v>850</v>
      </c>
      <c r="AS5" s="360" t="s">
        <v>848</v>
      </c>
      <c r="AT5" s="360" t="s">
        <v>849</v>
      </c>
      <c r="AU5" s="360" t="s">
        <v>850</v>
      </c>
      <c r="AV5" s="484" t="s">
        <v>907</v>
      </c>
    </row>
    <row r="6" spans="2:48" ht="25" customHeight="1">
      <c r="B6" s="340" t="s">
        <v>908</v>
      </c>
      <c r="C6" s="313">
        <v>11912</v>
      </c>
      <c r="D6" s="313">
        <v>10843</v>
      </c>
      <c r="E6" s="314">
        <v>22755</v>
      </c>
      <c r="F6" s="313">
        <v>810</v>
      </c>
      <c r="G6" s="313">
        <v>740</v>
      </c>
      <c r="H6" s="314">
        <v>1550</v>
      </c>
      <c r="I6" s="314">
        <f t="shared" ref="I6:K7" si="0">C6+F6</f>
        <v>12722</v>
      </c>
      <c r="J6" s="314">
        <f t="shared" si="0"/>
        <v>11583</v>
      </c>
      <c r="K6" s="314">
        <f t="shared" si="0"/>
        <v>24305</v>
      </c>
      <c r="L6" s="330" t="s">
        <v>567</v>
      </c>
      <c r="N6" s="24" t="s">
        <v>908</v>
      </c>
      <c r="O6" s="349">
        <v>12164</v>
      </c>
      <c r="P6" s="349">
        <v>11270</v>
      </c>
      <c r="Q6" s="350">
        <v>23434</v>
      </c>
      <c r="R6" s="349">
        <v>855</v>
      </c>
      <c r="S6" s="349">
        <v>762</v>
      </c>
      <c r="T6" s="350">
        <v>1617</v>
      </c>
      <c r="U6" s="350">
        <f t="shared" ref="U6:W7" si="1">O6+R6</f>
        <v>13019</v>
      </c>
      <c r="V6" s="350">
        <f t="shared" si="1"/>
        <v>12032</v>
      </c>
      <c r="W6" s="350">
        <f t="shared" si="1"/>
        <v>25051</v>
      </c>
      <c r="X6" s="351" t="s">
        <v>567</v>
      </c>
      <c r="Z6" s="24" t="s">
        <v>908</v>
      </c>
      <c r="AA6" s="349">
        <v>12633</v>
      </c>
      <c r="AB6" s="349">
        <v>11643</v>
      </c>
      <c r="AC6" s="350">
        <v>24276</v>
      </c>
      <c r="AD6" s="349">
        <v>837</v>
      </c>
      <c r="AE6" s="349">
        <v>828</v>
      </c>
      <c r="AF6" s="350">
        <v>1665</v>
      </c>
      <c r="AG6" s="350">
        <f>AA6+AD6</f>
        <v>13470</v>
      </c>
      <c r="AH6" s="350">
        <f t="shared" ref="AH6:AI8" si="2">AB6+AE6</f>
        <v>12471</v>
      </c>
      <c r="AI6" s="350">
        <f t="shared" si="2"/>
        <v>25941</v>
      </c>
      <c r="AJ6" s="351" t="s">
        <v>567</v>
      </c>
      <c r="AL6" s="24" t="s">
        <v>908</v>
      </c>
      <c r="AM6" s="349">
        <v>12985</v>
      </c>
      <c r="AN6" s="349">
        <v>12102</v>
      </c>
      <c r="AO6" s="350">
        <v>25087</v>
      </c>
      <c r="AP6" s="349">
        <v>960</v>
      </c>
      <c r="AQ6" s="349">
        <v>839</v>
      </c>
      <c r="AR6" s="350">
        <v>1799</v>
      </c>
      <c r="AS6" s="350">
        <f t="shared" ref="AS6:AU7" si="3">AM6+AP6</f>
        <v>13945</v>
      </c>
      <c r="AT6" s="350">
        <f t="shared" si="3"/>
        <v>12941</v>
      </c>
      <c r="AU6" s="350">
        <f t="shared" si="3"/>
        <v>26886</v>
      </c>
      <c r="AV6" s="351" t="s">
        <v>567</v>
      </c>
    </row>
    <row r="7" spans="2:48" ht="25" customHeight="1">
      <c r="B7" s="329" t="s">
        <v>909</v>
      </c>
      <c r="C7" s="313">
        <v>3484</v>
      </c>
      <c r="D7" s="313">
        <v>3108</v>
      </c>
      <c r="E7" s="314">
        <v>6592</v>
      </c>
      <c r="F7" s="313">
        <v>39382</v>
      </c>
      <c r="G7" s="313">
        <v>36636</v>
      </c>
      <c r="H7" s="314">
        <v>76018</v>
      </c>
      <c r="I7" s="314">
        <f t="shared" si="0"/>
        <v>42866</v>
      </c>
      <c r="J7" s="314">
        <f t="shared" si="0"/>
        <v>39744</v>
      </c>
      <c r="K7" s="314">
        <f t="shared" si="0"/>
        <v>82610</v>
      </c>
      <c r="L7" s="330" t="s">
        <v>367</v>
      </c>
      <c r="N7" s="20" t="s">
        <v>909</v>
      </c>
      <c r="O7" s="349">
        <v>3322</v>
      </c>
      <c r="P7" s="349">
        <v>3170</v>
      </c>
      <c r="Q7" s="350">
        <v>6492</v>
      </c>
      <c r="R7" s="349">
        <v>35779</v>
      </c>
      <c r="S7" s="349">
        <v>33766</v>
      </c>
      <c r="T7" s="350">
        <v>69545</v>
      </c>
      <c r="U7" s="350">
        <f t="shared" si="1"/>
        <v>39101</v>
      </c>
      <c r="V7" s="350">
        <f t="shared" si="1"/>
        <v>36936</v>
      </c>
      <c r="W7" s="350">
        <f t="shared" si="1"/>
        <v>76037</v>
      </c>
      <c r="X7" s="351" t="s">
        <v>367</v>
      </c>
      <c r="Z7" s="20" t="s">
        <v>909</v>
      </c>
      <c r="AA7" s="349">
        <v>3430</v>
      </c>
      <c r="AB7" s="349">
        <v>3183</v>
      </c>
      <c r="AC7" s="350">
        <v>6613</v>
      </c>
      <c r="AD7" s="349">
        <v>33079</v>
      </c>
      <c r="AE7" s="349">
        <v>30998</v>
      </c>
      <c r="AF7" s="350">
        <v>64077</v>
      </c>
      <c r="AG7" s="350">
        <f>AA7+AD7</f>
        <v>36509</v>
      </c>
      <c r="AH7" s="350">
        <f t="shared" si="2"/>
        <v>34181</v>
      </c>
      <c r="AI7" s="350">
        <f t="shared" si="2"/>
        <v>70690</v>
      </c>
      <c r="AJ7" s="351" t="s">
        <v>367</v>
      </c>
      <c r="AL7" s="20" t="s">
        <v>909</v>
      </c>
      <c r="AM7" s="349">
        <v>3391</v>
      </c>
      <c r="AN7" s="349">
        <v>3258</v>
      </c>
      <c r="AO7" s="350">
        <v>6649</v>
      </c>
      <c r="AP7" s="349">
        <v>30480</v>
      </c>
      <c r="AQ7" s="349">
        <v>28762</v>
      </c>
      <c r="AR7" s="350">
        <v>59242</v>
      </c>
      <c r="AS7" s="350">
        <f t="shared" si="3"/>
        <v>33871</v>
      </c>
      <c r="AT7" s="350">
        <f t="shared" si="3"/>
        <v>32020</v>
      </c>
      <c r="AU7" s="350">
        <f t="shared" si="3"/>
        <v>65891</v>
      </c>
      <c r="AV7" s="351" t="s">
        <v>367</v>
      </c>
    </row>
    <row r="8" spans="2:48" ht="24" customHeight="1" thickBot="1">
      <c r="B8" s="331" t="s">
        <v>320</v>
      </c>
      <c r="C8" s="332">
        <v>15396</v>
      </c>
      <c r="D8" s="332">
        <v>13951</v>
      </c>
      <c r="E8" s="332">
        <v>29347</v>
      </c>
      <c r="F8" s="332">
        <v>40192</v>
      </c>
      <c r="G8" s="332">
        <v>37376</v>
      </c>
      <c r="H8" s="332">
        <v>77568</v>
      </c>
      <c r="I8" s="332">
        <v>55588</v>
      </c>
      <c r="J8" s="332">
        <v>51327</v>
      </c>
      <c r="K8" s="332">
        <v>106915</v>
      </c>
      <c r="L8" s="333" t="s">
        <v>322</v>
      </c>
      <c r="N8" s="22" t="s">
        <v>320</v>
      </c>
      <c r="O8" s="352">
        <v>15486</v>
      </c>
      <c r="P8" s="352">
        <v>14440</v>
      </c>
      <c r="Q8" s="352">
        <v>29926</v>
      </c>
      <c r="R8" s="352">
        <v>36634</v>
      </c>
      <c r="S8" s="352">
        <v>34528</v>
      </c>
      <c r="T8" s="352">
        <v>71162</v>
      </c>
      <c r="U8" s="352">
        <f>SUM(U6:U7)</f>
        <v>52120</v>
      </c>
      <c r="V8" s="352">
        <f>SUM(V6:V7)</f>
        <v>48968</v>
      </c>
      <c r="W8" s="352">
        <f>SUM(W6:W7)</f>
        <v>101088</v>
      </c>
      <c r="X8" s="353" t="s">
        <v>322</v>
      </c>
      <c r="Z8" s="22" t="s">
        <v>320</v>
      </c>
      <c r="AA8" s="352">
        <v>16063</v>
      </c>
      <c r="AB8" s="352">
        <v>14826</v>
      </c>
      <c r="AC8" s="352">
        <v>30889</v>
      </c>
      <c r="AD8" s="352">
        <v>33916</v>
      </c>
      <c r="AE8" s="352">
        <v>31826</v>
      </c>
      <c r="AF8" s="352">
        <v>65742</v>
      </c>
      <c r="AG8" s="352">
        <f>AA8+AD8</f>
        <v>49979</v>
      </c>
      <c r="AH8" s="352">
        <f t="shared" si="2"/>
        <v>46652</v>
      </c>
      <c r="AI8" s="352">
        <f t="shared" si="2"/>
        <v>96631</v>
      </c>
      <c r="AJ8" s="353" t="s">
        <v>322</v>
      </c>
      <c r="AL8" s="22" t="s">
        <v>320</v>
      </c>
      <c r="AM8" s="352">
        <v>16376</v>
      </c>
      <c r="AN8" s="352">
        <v>15360</v>
      </c>
      <c r="AO8" s="352">
        <v>31736</v>
      </c>
      <c r="AP8" s="352">
        <v>31440</v>
      </c>
      <c r="AQ8" s="352">
        <v>29601</v>
      </c>
      <c r="AR8" s="352">
        <v>61041</v>
      </c>
      <c r="AS8" s="352">
        <v>47816</v>
      </c>
      <c r="AT8" s="352">
        <v>44961</v>
      </c>
      <c r="AU8" s="352">
        <v>92777</v>
      </c>
      <c r="AV8" s="353" t="s">
        <v>322</v>
      </c>
    </row>
    <row r="9" spans="2:48" ht="24" customHeight="1">
      <c r="B9" s="595" t="s">
        <v>851</v>
      </c>
      <c r="C9" s="595"/>
      <c r="D9" s="595"/>
      <c r="E9" s="595"/>
      <c r="F9" s="595"/>
      <c r="H9" s="596" t="s">
        <v>910</v>
      </c>
      <c r="I9" s="596"/>
      <c r="J9" s="596"/>
      <c r="K9" s="596"/>
      <c r="L9" s="596"/>
      <c r="N9" s="605" t="s">
        <v>851</v>
      </c>
      <c r="O9" s="605"/>
      <c r="P9" s="605"/>
      <c r="Q9" s="605"/>
      <c r="R9" s="605"/>
      <c r="S9" s="60"/>
      <c r="T9" s="606" t="s">
        <v>910</v>
      </c>
      <c r="U9" s="606"/>
      <c r="V9" s="606"/>
      <c r="W9" s="606"/>
      <c r="X9" s="606"/>
      <c r="Z9" s="605" t="s">
        <v>851</v>
      </c>
      <c r="AA9" s="605"/>
      <c r="AB9" s="605"/>
      <c r="AC9" s="605"/>
      <c r="AD9" s="605"/>
      <c r="AE9" s="60"/>
      <c r="AF9" s="606" t="s">
        <v>910</v>
      </c>
      <c r="AG9" s="606"/>
      <c r="AH9" s="606"/>
      <c r="AI9" s="606"/>
      <c r="AJ9" s="606"/>
      <c r="AL9" s="605" t="s">
        <v>851</v>
      </c>
      <c r="AM9" s="605"/>
      <c r="AN9" s="605"/>
      <c r="AO9" s="605"/>
      <c r="AP9" s="605"/>
      <c r="AQ9" s="60"/>
      <c r="AR9" s="606" t="s">
        <v>852</v>
      </c>
      <c r="AS9" s="606"/>
      <c r="AT9" s="606"/>
      <c r="AU9" s="606"/>
      <c r="AV9" s="606"/>
    </row>
  </sheetData>
  <mergeCells count="28">
    <mergeCell ref="N9:R9"/>
    <mergeCell ref="T9:X9"/>
    <mergeCell ref="B2:L2"/>
    <mergeCell ref="B3:L3"/>
    <mergeCell ref="C4:E4"/>
    <mergeCell ref="F4:H4"/>
    <mergeCell ref="I4:K4"/>
    <mergeCell ref="B9:F9"/>
    <mergeCell ref="H9:L9"/>
    <mergeCell ref="N2:X2"/>
    <mergeCell ref="N3:X3"/>
    <mergeCell ref="O4:Q4"/>
    <mergeCell ref="R4:T4"/>
    <mergeCell ref="U4:W4"/>
    <mergeCell ref="AL9:AP9"/>
    <mergeCell ref="AR9:AV9"/>
    <mergeCell ref="Z2:AJ2"/>
    <mergeCell ref="Z3:AJ3"/>
    <mergeCell ref="AA4:AC4"/>
    <mergeCell ref="AD4:AF4"/>
    <mergeCell ref="AG4:AI4"/>
    <mergeCell ref="Z9:AD9"/>
    <mergeCell ref="AF9:AJ9"/>
    <mergeCell ref="AL2:AV2"/>
    <mergeCell ref="AL3:AV3"/>
    <mergeCell ref="AM4:AO4"/>
    <mergeCell ref="AP4:AR4"/>
    <mergeCell ref="AS4:AU4"/>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E8E1-D42C-48C0-897A-E080EF995136}">
  <dimension ref="B1:AV52"/>
  <sheetViews>
    <sheetView showGridLines="0" rightToLeft="1" topLeftCell="X1" zoomScale="90" zoomScaleNormal="90" zoomScaleSheetLayoutView="100" workbookViewId="0">
      <selection activeCell="AV18" sqref="AV18"/>
    </sheetView>
  </sheetViews>
  <sheetFormatPr defaultColWidth="9" defaultRowHeight="24" customHeight="1"/>
  <cols>
    <col min="1" max="1" width="15.7265625" style="323" customWidth="1"/>
    <col min="2" max="2" width="17.6328125" style="323" customWidth="1"/>
    <col min="3" max="11" width="7.54296875" style="323" customWidth="1"/>
    <col min="12" max="12" width="17.6328125" style="323" customWidth="1"/>
    <col min="13" max="13" width="9" style="323"/>
    <col min="14" max="14" width="17.6328125" style="323" customWidth="1"/>
    <col min="15" max="16" width="9" style="323"/>
    <col min="17" max="17" width="9" style="323" customWidth="1"/>
    <col min="18" max="18" width="8.54296875" style="323" customWidth="1"/>
    <col min="19" max="23" width="9" style="323"/>
    <col min="24" max="24" width="17.6328125" style="323" customWidth="1"/>
    <col min="25" max="25" width="9" style="323"/>
    <col min="26" max="26" width="17.6328125" style="323" customWidth="1"/>
    <col min="27" max="35" width="9" style="323"/>
    <col min="36" max="36" width="17.6328125" style="323" customWidth="1"/>
    <col min="37" max="37" width="9" style="323"/>
    <col min="38" max="38" width="17.6328125" style="323" customWidth="1"/>
    <col min="39" max="47" width="9" style="323"/>
    <col min="48" max="48" width="17.6328125" style="323" customWidth="1"/>
    <col min="49" max="16384" width="9" style="323"/>
  </cols>
  <sheetData>
    <row r="1" spans="2:48" ht="50.15" customHeight="1">
      <c r="N1" s="19"/>
      <c r="O1" s="19"/>
      <c r="P1" s="19"/>
      <c r="Q1" s="19"/>
      <c r="R1" s="19"/>
      <c r="S1" s="19"/>
      <c r="T1" s="19"/>
      <c r="U1" s="19"/>
      <c r="V1" s="19"/>
      <c r="W1" s="19"/>
      <c r="X1" s="19"/>
      <c r="Z1" s="19"/>
      <c r="AA1" s="19"/>
      <c r="AB1" s="19"/>
      <c r="AC1" s="19"/>
      <c r="AD1" s="19"/>
      <c r="AE1" s="19"/>
      <c r="AF1" s="19"/>
      <c r="AG1" s="19"/>
      <c r="AH1" s="19"/>
      <c r="AI1" s="19"/>
      <c r="AJ1" s="19"/>
      <c r="AL1" s="19"/>
      <c r="AM1" s="19"/>
      <c r="AN1" s="19"/>
      <c r="AO1" s="19"/>
      <c r="AP1" s="19"/>
      <c r="AQ1" s="19"/>
      <c r="AR1" s="19"/>
      <c r="AS1" s="19"/>
      <c r="AT1" s="19"/>
      <c r="AU1" s="19"/>
      <c r="AV1" s="19"/>
    </row>
    <row r="2" spans="2:48" ht="25" customHeight="1">
      <c r="B2" s="585" t="s">
        <v>911</v>
      </c>
      <c r="C2" s="585"/>
      <c r="D2" s="585"/>
      <c r="E2" s="585"/>
      <c r="F2" s="585"/>
      <c r="G2" s="585"/>
      <c r="H2" s="585"/>
      <c r="I2" s="585"/>
      <c r="J2" s="585"/>
      <c r="K2" s="585"/>
      <c r="L2" s="585"/>
      <c r="M2" s="324"/>
      <c r="N2" s="600" t="s">
        <v>912</v>
      </c>
      <c r="O2" s="600"/>
      <c r="P2" s="600"/>
      <c r="Q2" s="600"/>
      <c r="R2" s="600"/>
      <c r="S2" s="600"/>
      <c r="T2" s="600"/>
      <c r="U2" s="600"/>
      <c r="V2" s="600"/>
      <c r="W2" s="600"/>
      <c r="X2" s="600"/>
      <c r="Z2" s="600" t="s">
        <v>913</v>
      </c>
      <c r="AA2" s="600"/>
      <c r="AB2" s="600"/>
      <c r="AC2" s="600"/>
      <c r="AD2" s="600"/>
      <c r="AE2" s="600"/>
      <c r="AF2" s="600"/>
      <c r="AG2" s="600"/>
      <c r="AH2" s="600"/>
      <c r="AI2" s="600"/>
      <c r="AJ2" s="600"/>
      <c r="AL2" s="600" t="s">
        <v>914</v>
      </c>
      <c r="AM2" s="600"/>
      <c r="AN2" s="600"/>
      <c r="AO2" s="600"/>
      <c r="AP2" s="600"/>
      <c r="AQ2" s="600"/>
      <c r="AR2" s="600"/>
      <c r="AS2" s="600"/>
      <c r="AT2" s="600"/>
      <c r="AU2" s="600"/>
      <c r="AV2" s="600"/>
    </row>
    <row r="3" spans="2:48" ht="25" customHeight="1">
      <c r="B3" s="586" t="s">
        <v>915</v>
      </c>
      <c r="C3" s="586"/>
      <c r="D3" s="586"/>
      <c r="E3" s="586"/>
      <c r="F3" s="586"/>
      <c r="G3" s="586"/>
      <c r="H3" s="586"/>
      <c r="I3" s="586"/>
      <c r="J3" s="586"/>
      <c r="K3" s="586"/>
      <c r="L3" s="586"/>
      <c r="M3" s="324"/>
      <c r="N3" s="601" t="s">
        <v>916</v>
      </c>
      <c r="O3" s="601"/>
      <c r="P3" s="601"/>
      <c r="Q3" s="601"/>
      <c r="R3" s="601"/>
      <c r="S3" s="601"/>
      <c r="T3" s="601"/>
      <c r="U3" s="601"/>
      <c r="V3" s="601"/>
      <c r="W3" s="601"/>
      <c r="X3" s="601"/>
      <c r="Z3" s="601" t="s">
        <v>917</v>
      </c>
      <c r="AA3" s="601"/>
      <c r="AB3" s="601"/>
      <c r="AC3" s="601"/>
      <c r="AD3" s="601"/>
      <c r="AE3" s="601"/>
      <c r="AF3" s="601"/>
      <c r="AG3" s="601"/>
      <c r="AH3" s="601"/>
      <c r="AI3" s="601"/>
      <c r="AJ3" s="601"/>
      <c r="AL3" s="601" t="s">
        <v>918</v>
      </c>
      <c r="AM3" s="601"/>
      <c r="AN3" s="601"/>
      <c r="AO3" s="601"/>
      <c r="AP3" s="601"/>
      <c r="AQ3" s="601"/>
      <c r="AR3" s="601"/>
      <c r="AS3" s="601"/>
      <c r="AT3" s="601"/>
      <c r="AU3" s="601"/>
      <c r="AV3" s="601"/>
    </row>
    <row r="4" spans="2:48" ht="30" customHeight="1">
      <c r="B4" s="479" t="s">
        <v>787</v>
      </c>
      <c r="C4" s="589" t="s">
        <v>864</v>
      </c>
      <c r="D4" s="590"/>
      <c r="E4" s="591"/>
      <c r="F4" s="589" t="s">
        <v>865</v>
      </c>
      <c r="G4" s="590"/>
      <c r="H4" s="591"/>
      <c r="I4" s="589" t="s">
        <v>847</v>
      </c>
      <c r="J4" s="590"/>
      <c r="K4" s="591"/>
      <c r="L4" s="645" t="s">
        <v>866</v>
      </c>
      <c r="N4" s="480" t="s">
        <v>787</v>
      </c>
      <c r="O4" s="602" t="s">
        <v>864</v>
      </c>
      <c r="P4" s="603"/>
      <c r="Q4" s="604"/>
      <c r="R4" s="602" t="s">
        <v>865</v>
      </c>
      <c r="S4" s="603"/>
      <c r="T4" s="604"/>
      <c r="U4" s="602" t="s">
        <v>847</v>
      </c>
      <c r="V4" s="603"/>
      <c r="W4" s="604"/>
      <c r="X4" s="640" t="s">
        <v>866</v>
      </c>
      <c r="Z4" s="344" t="s">
        <v>787</v>
      </c>
      <c r="AA4" s="602" t="s">
        <v>864</v>
      </c>
      <c r="AB4" s="603"/>
      <c r="AC4" s="604"/>
      <c r="AD4" s="602" t="s">
        <v>865</v>
      </c>
      <c r="AE4" s="603"/>
      <c r="AF4" s="604"/>
      <c r="AG4" s="602" t="s">
        <v>847</v>
      </c>
      <c r="AH4" s="603"/>
      <c r="AI4" s="604"/>
      <c r="AJ4" s="345" t="s">
        <v>866</v>
      </c>
      <c r="AL4" s="344" t="s">
        <v>787</v>
      </c>
      <c r="AM4" s="602" t="s">
        <v>864</v>
      </c>
      <c r="AN4" s="603"/>
      <c r="AO4" s="604"/>
      <c r="AP4" s="602" t="s">
        <v>865</v>
      </c>
      <c r="AQ4" s="603"/>
      <c r="AR4" s="604"/>
      <c r="AS4" s="602" t="s">
        <v>847</v>
      </c>
      <c r="AT4" s="603"/>
      <c r="AU4" s="604"/>
      <c r="AV4" s="640" t="s">
        <v>866</v>
      </c>
    </row>
    <row r="5" spans="2:48" ht="30" customHeight="1">
      <c r="B5" s="482" t="s">
        <v>919</v>
      </c>
      <c r="C5" s="311" t="s">
        <v>848</v>
      </c>
      <c r="D5" s="311" t="s">
        <v>849</v>
      </c>
      <c r="E5" s="311" t="s">
        <v>850</v>
      </c>
      <c r="F5" s="311" t="s">
        <v>848</v>
      </c>
      <c r="G5" s="311" t="s">
        <v>849</v>
      </c>
      <c r="H5" s="311" t="s">
        <v>850</v>
      </c>
      <c r="I5" s="311" t="s">
        <v>848</v>
      </c>
      <c r="J5" s="311" t="s">
        <v>849</v>
      </c>
      <c r="K5" s="311" t="s">
        <v>850</v>
      </c>
      <c r="L5" s="646" t="s">
        <v>920</v>
      </c>
      <c r="N5" s="481" t="s">
        <v>919</v>
      </c>
      <c r="O5" s="347" t="s">
        <v>848</v>
      </c>
      <c r="P5" s="347" t="s">
        <v>849</v>
      </c>
      <c r="Q5" s="347" t="s">
        <v>850</v>
      </c>
      <c r="R5" s="347" t="s">
        <v>848</v>
      </c>
      <c r="S5" s="347" t="s">
        <v>849</v>
      </c>
      <c r="T5" s="347" t="s">
        <v>850</v>
      </c>
      <c r="U5" s="347" t="s">
        <v>848</v>
      </c>
      <c r="V5" s="347" t="s">
        <v>849</v>
      </c>
      <c r="W5" s="347" t="s">
        <v>850</v>
      </c>
      <c r="X5" s="641" t="s">
        <v>920</v>
      </c>
      <c r="Z5" s="357" t="s">
        <v>919</v>
      </c>
      <c r="AA5" s="347" t="s">
        <v>848</v>
      </c>
      <c r="AB5" s="347" t="s">
        <v>849</v>
      </c>
      <c r="AC5" s="347" t="s">
        <v>850</v>
      </c>
      <c r="AD5" s="347" t="s">
        <v>848</v>
      </c>
      <c r="AE5" s="347" t="s">
        <v>849</v>
      </c>
      <c r="AF5" s="347" t="s">
        <v>850</v>
      </c>
      <c r="AG5" s="347" t="s">
        <v>848</v>
      </c>
      <c r="AH5" s="347" t="s">
        <v>849</v>
      </c>
      <c r="AI5" s="347" t="s">
        <v>850</v>
      </c>
      <c r="AJ5" s="358" t="s">
        <v>920</v>
      </c>
      <c r="AL5" s="357" t="s">
        <v>921</v>
      </c>
      <c r="AM5" s="360" t="s">
        <v>848</v>
      </c>
      <c r="AN5" s="360" t="s">
        <v>849</v>
      </c>
      <c r="AO5" s="360" t="s">
        <v>850</v>
      </c>
      <c r="AP5" s="360" t="s">
        <v>848</v>
      </c>
      <c r="AQ5" s="360" t="s">
        <v>849</v>
      </c>
      <c r="AR5" s="360" t="s">
        <v>850</v>
      </c>
      <c r="AS5" s="360" t="s">
        <v>848</v>
      </c>
      <c r="AT5" s="360" t="s">
        <v>849</v>
      </c>
      <c r="AU5" s="360" t="s">
        <v>850</v>
      </c>
      <c r="AV5" s="641" t="s">
        <v>1087</v>
      </c>
    </row>
    <row r="6" spans="2:48" ht="30" customHeight="1">
      <c r="B6" s="341" t="s">
        <v>922</v>
      </c>
      <c r="C6" s="313">
        <v>43</v>
      </c>
      <c r="D6" s="313">
        <v>63</v>
      </c>
      <c r="E6" s="314">
        <v>106</v>
      </c>
      <c r="F6" s="313">
        <v>191</v>
      </c>
      <c r="G6" s="313">
        <v>214</v>
      </c>
      <c r="H6" s="314">
        <v>405</v>
      </c>
      <c r="I6" s="314">
        <v>234</v>
      </c>
      <c r="J6" s="314">
        <v>277</v>
      </c>
      <c r="K6" s="314">
        <v>511</v>
      </c>
      <c r="L6" s="330" t="s">
        <v>923</v>
      </c>
      <c r="N6" s="359" t="s">
        <v>922</v>
      </c>
      <c r="O6" s="349">
        <v>70</v>
      </c>
      <c r="P6" s="349">
        <v>55</v>
      </c>
      <c r="Q6" s="350">
        <v>125</v>
      </c>
      <c r="R6" s="349">
        <v>209</v>
      </c>
      <c r="S6" s="349">
        <v>196</v>
      </c>
      <c r="T6" s="350">
        <v>405</v>
      </c>
      <c r="U6" s="350">
        <v>279</v>
      </c>
      <c r="V6" s="350">
        <v>251</v>
      </c>
      <c r="W6" s="350">
        <v>530</v>
      </c>
      <c r="X6" s="351" t="s">
        <v>923</v>
      </c>
      <c r="Z6" s="359" t="s">
        <v>922</v>
      </c>
      <c r="AA6" s="349">
        <v>125</v>
      </c>
      <c r="AB6" s="349">
        <v>100</v>
      </c>
      <c r="AC6" s="350">
        <v>225</v>
      </c>
      <c r="AD6" s="349">
        <v>239</v>
      </c>
      <c r="AE6" s="349">
        <v>233</v>
      </c>
      <c r="AF6" s="350">
        <v>472</v>
      </c>
      <c r="AG6" s="350">
        <f>AA6+AD6</f>
        <v>364</v>
      </c>
      <c r="AH6" s="350">
        <f t="shared" ref="AH6:AI13" si="0">AB6+AE6</f>
        <v>333</v>
      </c>
      <c r="AI6" s="350">
        <f t="shared" si="0"/>
        <v>697</v>
      </c>
      <c r="AJ6" s="351" t="s">
        <v>923</v>
      </c>
      <c r="AL6" s="359" t="s">
        <v>922</v>
      </c>
      <c r="AM6" s="349">
        <v>104</v>
      </c>
      <c r="AN6" s="349">
        <v>109</v>
      </c>
      <c r="AO6" s="350">
        <v>213</v>
      </c>
      <c r="AP6" s="349">
        <v>142</v>
      </c>
      <c r="AQ6" s="349">
        <v>138</v>
      </c>
      <c r="AR6" s="350">
        <v>280</v>
      </c>
      <c r="AS6" s="350">
        <f>AM6+AP6</f>
        <v>246</v>
      </c>
      <c r="AT6" s="350">
        <f t="shared" ref="AT6:AU12" si="1">AN6+AQ6</f>
        <v>247</v>
      </c>
      <c r="AU6" s="350">
        <f t="shared" si="1"/>
        <v>493</v>
      </c>
      <c r="AV6" s="351" t="s">
        <v>923</v>
      </c>
    </row>
    <row r="7" spans="2:48" ht="30" customHeight="1">
      <c r="B7" s="341" t="s">
        <v>924</v>
      </c>
      <c r="C7" s="313">
        <v>1638</v>
      </c>
      <c r="D7" s="313">
        <v>1398</v>
      </c>
      <c r="E7" s="314">
        <v>3036</v>
      </c>
      <c r="F7" s="313">
        <v>2651</v>
      </c>
      <c r="G7" s="313">
        <v>2418</v>
      </c>
      <c r="H7" s="314">
        <v>5069</v>
      </c>
      <c r="I7" s="314">
        <v>4289</v>
      </c>
      <c r="J7" s="314">
        <v>3816</v>
      </c>
      <c r="K7" s="314">
        <v>8105</v>
      </c>
      <c r="L7" s="330" t="s">
        <v>925</v>
      </c>
      <c r="N7" s="359" t="s">
        <v>924</v>
      </c>
      <c r="O7" s="349">
        <v>1631</v>
      </c>
      <c r="P7" s="349">
        <v>1582</v>
      </c>
      <c r="Q7" s="350">
        <v>3213</v>
      </c>
      <c r="R7" s="349">
        <v>2395</v>
      </c>
      <c r="S7" s="349">
        <v>2220</v>
      </c>
      <c r="T7" s="350">
        <v>4615</v>
      </c>
      <c r="U7" s="350">
        <v>4026</v>
      </c>
      <c r="V7" s="350">
        <v>3802</v>
      </c>
      <c r="W7" s="350">
        <v>7828</v>
      </c>
      <c r="X7" s="351" t="s">
        <v>925</v>
      </c>
      <c r="Z7" s="359" t="s">
        <v>924</v>
      </c>
      <c r="AA7" s="349">
        <v>1831</v>
      </c>
      <c r="AB7" s="349">
        <v>1591</v>
      </c>
      <c r="AC7" s="350">
        <v>3422</v>
      </c>
      <c r="AD7" s="349">
        <v>2647</v>
      </c>
      <c r="AE7" s="349">
        <v>2553</v>
      </c>
      <c r="AF7" s="350">
        <v>5200</v>
      </c>
      <c r="AG7" s="350">
        <f t="shared" ref="AG7:AG13" si="2">AA7+AD7</f>
        <v>4478</v>
      </c>
      <c r="AH7" s="350">
        <f t="shared" si="0"/>
        <v>4144</v>
      </c>
      <c r="AI7" s="350">
        <f t="shared" si="0"/>
        <v>8622</v>
      </c>
      <c r="AJ7" s="351" t="s">
        <v>925</v>
      </c>
      <c r="AL7" s="359" t="s">
        <v>924</v>
      </c>
      <c r="AM7" s="349">
        <v>1938</v>
      </c>
      <c r="AN7" s="349">
        <v>1907</v>
      </c>
      <c r="AO7" s="350">
        <v>3845</v>
      </c>
      <c r="AP7" s="349">
        <v>2214</v>
      </c>
      <c r="AQ7" s="349">
        <v>2100</v>
      </c>
      <c r="AR7" s="350">
        <v>4314</v>
      </c>
      <c r="AS7" s="350">
        <f t="shared" ref="AS7:AS12" si="3">AM7+AP7</f>
        <v>4152</v>
      </c>
      <c r="AT7" s="350">
        <f t="shared" si="1"/>
        <v>4007</v>
      </c>
      <c r="AU7" s="350">
        <f t="shared" si="1"/>
        <v>8159</v>
      </c>
      <c r="AV7" s="351" t="s">
        <v>925</v>
      </c>
    </row>
    <row r="8" spans="2:48" ht="30" customHeight="1">
      <c r="B8" s="341" t="s">
        <v>926</v>
      </c>
      <c r="C8" s="313">
        <v>4137</v>
      </c>
      <c r="D8" s="313">
        <v>3828</v>
      </c>
      <c r="E8" s="314">
        <v>7965</v>
      </c>
      <c r="F8" s="313">
        <v>9589</v>
      </c>
      <c r="G8" s="313">
        <v>8733</v>
      </c>
      <c r="H8" s="314">
        <v>18322</v>
      </c>
      <c r="I8" s="314">
        <v>13726</v>
      </c>
      <c r="J8" s="314">
        <v>12561</v>
      </c>
      <c r="K8" s="314">
        <v>26287</v>
      </c>
      <c r="L8" s="330" t="s">
        <v>927</v>
      </c>
      <c r="M8" s="334"/>
      <c r="N8" s="359" t="s">
        <v>926</v>
      </c>
      <c r="O8" s="349">
        <v>4355</v>
      </c>
      <c r="P8" s="349">
        <v>3941</v>
      </c>
      <c r="Q8" s="350">
        <v>8296</v>
      </c>
      <c r="R8" s="349">
        <v>8866</v>
      </c>
      <c r="S8" s="349">
        <v>8403</v>
      </c>
      <c r="T8" s="350">
        <v>17269</v>
      </c>
      <c r="U8" s="350">
        <v>13221</v>
      </c>
      <c r="V8" s="350">
        <v>12344</v>
      </c>
      <c r="W8" s="350">
        <v>25565</v>
      </c>
      <c r="X8" s="351" t="s">
        <v>927</v>
      </c>
      <c r="Z8" s="359" t="s">
        <v>926</v>
      </c>
      <c r="AA8" s="349">
        <v>4461</v>
      </c>
      <c r="AB8" s="349">
        <v>4207</v>
      </c>
      <c r="AC8" s="350">
        <v>8668</v>
      </c>
      <c r="AD8" s="349">
        <v>9020</v>
      </c>
      <c r="AE8" s="349">
        <v>8334</v>
      </c>
      <c r="AF8" s="350">
        <v>17354</v>
      </c>
      <c r="AG8" s="350">
        <f t="shared" si="2"/>
        <v>13481</v>
      </c>
      <c r="AH8" s="350">
        <f t="shared" si="0"/>
        <v>12541</v>
      </c>
      <c r="AI8" s="350">
        <f t="shared" si="0"/>
        <v>26022</v>
      </c>
      <c r="AJ8" s="351" t="s">
        <v>927</v>
      </c>
      <c r="AL8" s="359" t="s">
        <v>926</v>
      </c>
      <c r="AM8" s="349">
        <v>4801</v>
      </c>
      <c r="AN8" s="349">
        <v>4489</v>
      </c>
      <c r="AO8" s="350">
        <v>9290</v>
      </c>
      <c r="AP8" s="349">
        <v>7907</v>
      </c>
      <c r="AQ8" s="349">
        <v>7489</v>
      </c>
      <c r="AR8" s="350">
        <v>15396</v>
      </c>
      <c r="AS8" s="350">
        <f t="shared" si="3"/>
        <v>12708</v>
      </c>
      <c r="AT8" s="350">
        <f t="shared" si="1"/>
        <v>11978</v>
      </c>
      <c r="AU8" s="350">
        <f t="shared" si="1"/>
        <v>24686</v>
      </c>
      <c r="AV8" s="351" t="s">
        <v>927</v>
      </c>
    </row>
    <row r="9" spans="2:48" ht="30" customHeight="1">
      <c r="B9" s="341" t="s">
        <v>928</v>
      </c>
      <c r="C9" s="313">
        <v>4545</v>
      </c>
      <c r="D9" s="313">
        <v>4027</v>
      </c>
      <c r="E9" s="314">
        <v>8572</v>
      </c>
      <c r="F9" s="313">
        <v>15071</v>
      </c>
      <c r="G9" s="313">
        <v>14009</v>
      </c>
      <c r="H9" s="314">
        <v>29080</v>
      </c>
      <c r="I9" s="314">
        <v>19616</v>
      </c>
      <c r="J9" s="314">
        <v>18036</v>
      </c>
      <c r="K9" s="314">
        <v>37652</v>
      </c>
      <c r="L9" s="330" t="s">
        <v>929</v>
      </c>
      <c r="M9" s="334"/>
      <c r="N9" s="359" t="s">
        <v>928</v>
      </c>
      <c r="O9" s="349">
        <v>4444</v>
      </c>
      <c r="P9" s="349">
        <v>4126</v>
      </c>
      <c r="Q9" s="350">
        <v>8570</v>
      </c>
      <c r="R9" s="349">
        <v>13744</v>
      </c>
      <c r="S9" s="349">
        <v>13079</v>
      </c>
      <c r="T9" s="350">
        <v>26823</v>
      </c>
      <c r="U9" s="350">
        <v>18188</v>
      </c>
      <c r="V9" s="350">
        <v>17205</v>
      </c>
      <c r="W9" s="350">
        <v>35393</v>
      </c>
      <c r="X9" s="351" t="s">
        <v>929</v>
      </c>
      <c r="Z9" s="359" t="s">
        <v>928</v>
      </c>
      <c r="AA9" s="349">
        <v>5141</v>
      </c>
      <c r="AB9" s="349">
        <v>4732</v>
      </c>
      <c r="AC9" s="350">
        <v>9873</v>
      </c>
      <c r="AD9" s="349">
        <v>12769</v>
      </c>
      <c r="AE9" s="349">
        <v>11970</v>
      </c>
      <c r="AF9" s="350">
        <v>24739</v>
      </c>
      <c r="AG9" s="350">
        <f t="shared" si="2"/>
        <v>17910</v>
      </c>
      <c r="AH9" s="350">
        <f t="shared" si="0"/>
        <v>16702</v>
      </c>
      <c r="AI9" s="350">
        <f t="shared" si="0"/>
        <v>34612</v>
      </c>
      <c r="AJ9" s="351" t="s">
        <v>929</v>
      </c>
      <c r="AL9" s="359" t="s">
        <v>928</v>
      </c>
      <c r="AM9" s="349">
        <v>4528</v>
      </c>
      <c r="AN9" s="349">
        <v>4241</v>
      </c>
      <c r="AO9" s="350">
        <v>8769</v>
      </c>
      <c r="AP9" s="349">
        <v>12203</v>
      </c>
      <c r="AQ9" s="349">
        <v>11460</v>
      </c>
      <c r="AR9" s="350">
        <v>23663</v>
      </c>
      <c r="AS9" s="350">
        <f t="shared" si="3"/>
        <v>16731</v>
      </c>
      <c r="AT9" s="350">
        <f t="shared" si="1"/>
        <v>15701</v>
      </c>
      <c r="AU9" s="350">
        <f t="shared" si="1"/>
        <v>32432</v>
      </c>
      <c r="AV9" s="351" t="s">
        <v>929</v>
      </c>
    </row>
    <row r="10" spans="2:48" ht="30" customHeight="1">
      <c r="B10" s="341" t="s">
        <v>930</v>
      </c>
      <c r="C10" s="313">
        <v>3453</v>
      </c>
      <c r="D10" s="313">
        <v>3172</v>
      </c>
      <c r="E10" s="314">
        <v>6625</v>
      </c>
      <c r="F10" s="313">
        <v>9944</v>
      </c>
      <c r="G10" s="313">
        <v>9427</v>
      </c>
      <c r="H10" s="314">
        <v>19371</v>
      </c>
      <c r="I10" s="314">
        <v>13397</v>
      </c>
      <c r="J10" s="314">
        <v>12599</v>
      </c>
      <c r="K10" s="314">
        <v>25996</v>
      </c>
      <c r="L10" s="330" t="s">
        <v>931</v>
      </c>
      <c r="M10" s="334"/>
      <c r="N10" s="359" t="s">
        <v>930</v>
      </c>
      <c r="O10" s="349">
        <v>3402</v>
      </c>
      <c r="P10" s="349">
        <v>3222</v>
      </c>
      <c r="Q10" s="350">
        <v>6624</v>
      </c>
      <c r="R10" s="349">
        <v>8964</v>
      </c>
      <c r="S10" s="349">
        <v>8317</v>
      </c>
      <c r="T10" s="350">
        <v>17281</v>
      </c>
      <c r="U10" s="350">
        <v>12366</v>
      </c>
      <c r="V10" s="350">
        <v>11539</v>
      </c>
      <c r="W10" s="350">
        <v>23905</v>
      </c>
      <c r="X10" s="351" t="s">
        <v>931</v>
      </c>
      <c r="Z10" s="359" t="s">
        <v>930</v>
      </c>
      <c r="AA10" s="349">
        <v>3399</v>
      </c>
      <c r="AB10" s="349">
        <v>3180</v>
      </c>
      <c r="AC10" s="350">
        <v>6579</v>
      </c>
      <c r="AD10" s="349">
        <v>7398</v>
      </c>
      <c r="AE10" s="349">
        <v>7057</v>
      </c>
      <c r="AF10" s="350">
        <v>14455</v>
      </c>
      <c r="AG10" s="350">
        <f t="shared" si="2"/>
        <v>10797</v>
      </c>
      <c r="AH10" s="350">
        <f t="shared" si="0"/>
        <v>10237</v>
      </c>
      <c r="AI10" s="350">
        <f t="shared" si="0"/>
        <v>21034</v>
      </c>
      <c r="AJ10" s="351" t="s">
        <v>931</v>
      </c>
      <c r="AL10" s="359" t="s">
        <v>930</v>
      </c>
      <c r="AM10" s="349">
        <v>3556</v>
      </c>
      <c r="AN10" s="349">
        <v>3236</v>
      </c>
      <c r="AO10" s="350">
        <v>6792</v>
      </c>
      <c r="AP10" s="349">
        <v>7120</v>
      </c>
      <c r="AQ10" s="349">
        <v>6652</v>
      </c>
      <c r="AR10" s="350">
        <v>13772</v>
      </c>
      <c r="AS10" s="350">
        <f t="shared" si="3"/>
        <v>10676</v>
      </c>
      <c r="AT10" s="350">
        <f t="shared" si="1"/>
        <v>9888</v>
      </c>
      <c r="AU10" s="350">
        <f t="shared" si="1"/>
        <v>20564</v>
      </c>
      <c r="AV10" s="351" t="s">
        <v>931</v>
      </c>
    </row>
    <row r="11" spans="2:48" ht="30" customHeight="1">
      <c r="B11" s="341" t="s">
        <v>932</v>
      </c>
      <c r="C11" s="313">
        <v>1464</v>
      </c>
      <c r="D11" s="313">
        <v>1333</v>
      </c>
      <c r="E11" s="314">
        <v>2797</v>
      </c>
      <c r="F11" s="313">
        <v>2526</v>
      </c>
      <c r="G11" s="313">
        <v>2377</v>
      </c>
      <c r="H11" s="314">
        <v>4903</v>
      </c>
      <c r="I11" s="314">
        <v>3990</v>
      </c>
      <c r="J11" s="314">
        <v>3710</v>
      </c>
      <c r="K11" s="314">
        <v>7700</v>
      </c>
      <c r="L11" s="330" t="s">
        <v>933</v>
      </c>
      <c r="M11" s="334"/>
      <c r="N11" s="359" t="s">
        <v>932</v>
      </c>
      <c r="O11" s="349">
        <v>1463</v>
      </c>
      <c r="P11" s="349">
        <v>1373</v>
      </c>
      <c r="Q11" s="350">
        <v>2836</v>
      </c>
      <c r="R11" s="349">
        <v>2262</v>
      </c>
      <c r="S11" s="349">
        <v>2134</v>
      </c>
      <c r="T11" s="350">
        <v>4396</v>
      </c>
      <c r="U11" s="350">
        <v>3725</v>
      </c>
      <c r="V11" s="350">
        <v>3507</v>
      </c>
      <c r="W11" s="350">
        <v>7232</v>
      </c>
      <c r="X11" s="351" t="s">
        <v>933</v>
      </c>
      <c r="Z11" s="359" t="s">
        <v>932</v>
      </c>
      <c r="AA11" s="349">
        <v>1037</v>
      </c>
      <c r="AB11" s="349">
        <v>944</v>
      </c>
      <c r="AC11" s="350">
        <v>1981</v>
      </c>
      <c r="AD11" s="349">
        <v>1727</v>
      </c>
      <c r="AE11" s="349">
        <v>1563</v>
      </c>
      <c r="AF11" s="350">
        <v>3290</v>
      </c>
      <c r="AG11" s="350">
        <f t="shared" si="2"/>
        <v>2764</v>
      </c>
      <c r="AH11" s="350">
        <f t="shared" si="0"/>
        <v>2507</v>
      </c>
      <c r="AI11" s="350">
        <f t="shared" si="0"/>
        <v>5271</v>
      </c>
      <c r="AJ11" s="351" t="s">
        <v>933</v>
      </c>
      <c r="AL11" s="359" t="s">
        <v>932</v>
      </c>
      <c r="AM11" s="349">
        <v>1328</v>
      </c>
      <c r="AN11" s="349">
        <v>1267</v>
      </c>
      <c r="AO11" s="350">
        <v>2595</v>
      </c>
      <c r="AP11" s="349">
        <v>1756</v>
      </c>
      <c r="AQ11" s="349">
        <v>1659</v>
      </c>
      <c r="AR11" s="350">
        <v>3415</v>
      </c>
      <c r="AS11" s="350">
        <f t="shared" si="3"/>
        <v>3084</v>
      </c>
      <c r="AT11" s="350">
        <f t="shared" si="1"/>
        <v>2926</v>
      </c>
      <c r="AU11" s="350">
        <f t="shared" si="1"/>
        <v>6010</v>
      </c>
      <c r="AV11" s="351" t="s">
        <v>933</v>
      </c>
    </row>
    <row r="12" spans="2:48" ht="30" customHeight="1">
      <c r="B12" s="341" t="s">
        <v>934</v>
      </c>
      <c r="C12" s="313">
        <v>112</v>
      </c>
      <c r="D12" s="313">
        <v>123</v>
      </c>
      <c r="E12" s="314">
        <v>235</v>
      </c>
      <c r="F12" s="313">
        <v>197</v>
      </c>
      <c r="G12" s="313">
        <v>175</v>
      </c>
      <c r="H12" s="314">
        <v>372</v>
      </c>
      <c r="I12" s="314">
        <v>309</v>
      </c>
      <c r="J12" s="314">
        <v>298</v>
      </c>
      <c r="K12" s="314">
        <v>607</v>
      </c>
      <c r="L12" s="330" t="s">
        <v>935</v>
      </c>
      <c r="M12" s="334"/>
      <c r="N12" s="359" t="s">
        <v>934</v>
      </c>
      <c r="O12" s="349">
        <v>110</v>
      </c>
      <c r="P12" s="349">
        <v>135</v>
      </c>
      <c r="Q12" s="350">
        <v>245</v>
      </c>
      <c r="R12" s="349">
        <v>172</v>
      </c>
      <c r="S12" s="349">
        <v>165</v>
      </c>
      <c r="T12" s="350">
        <v>337</v>
      </c>
      <c r="U12" s="350">
        <v>282</v>
      </c>
      <c r="V12" s="350">
        <v>300</v>
      </c>
      <c r="W12" s="350">
        <v>582</v>
      </c>
      <c r="X12" s="351" t="s">
        <v>935</v>
      </c>
      <c r="Z12" s="359" t="s">
        <v>934</v>
      </c>
      <c r="AA12" s="349">
        <v>60</v>
      </c>
      <c r="AB12" s="349">
        <v>69</v>
      </c>
      <c r="AC12" s="350">
        <v>129</v>
      </c>
      <c r="AD12" s="349">
        <v>106</v>
      </c>
      <c r="AE12" s="349">
        <v>102</v>
      </c>
      <c r="AF12" s="350">
        <v>208</v>
      </c>
      <c r="AG12" s="350">
        <f t="shared" si="2"/>
        <v>166</v>
      </c>
      <c r="AH12" s="350">
        <f t="shared" si="0"/>
        <v>171</v>
      </c>
      <c r="AI12" s="350">
        <f t="shared" si="0"/>
        <v>337</v>
      </c>
      <c r="AJ12" s="351" t="s">
        <v>935</v>
      </c>
      <c r="AL12" s="359" t="s">
        <v>934</v>
      </c>
      <c r="AM12" s="349">
        <v>118</v>
      </c>
      <c r="AN12" s="349">
        <v>108</v>
      </c>
      <c r="AO12" s="350">
        <v>226</v>
      </c>
      <c r="AP12" s="349">
        <v>91</v>
      </c>
      <c r="AQ12" s="349">
        <v>99</v>
      </c>
      <c r="AR12" s="350">
        <v>190</v>
      </c>
      <c r="AS12" s="350">
        <f t="shared" si="3"/>
        <v>209</v>
      </c>
      <c r="AT12" s="350">
        <f t="shared" si="1"/>
        <v>207</v>
      </c>
      <c r="AU12" s="350">
        <f t="shared" si="1"/>
        <v>416</v>
      </c>
      <c r="AV12" s="351" t="s">
        <v>935</v>
      </c>
    </row>
    <row r="13" spans="2:48" ht="30" customHeight="1">
      <c r="B13" s="340" t="s">
        <v>936</v>
      </c>
      <c r="C13" s="313">
        <v>4</v>
      </c>
      <c r="D13" s="313">
        <v>6</v>
      </c>
      <c r="E13" s="314">
        <v>10</v>
      </c>
      <c r="F13" s="313">
        <v>10</v>
      </c>
      <c r="G13" s="313">
        <v>15</v>
      </c>
      <c r="H13" s="314">
        <v>25</v>
      </c>
      <c r="I13" s="314">
        <v>14</v>
      </c>
      <c r="J13" s="314">
        <v>21</v>
      </c>
      <c r="K13" s="314">
        <v>35</v>
      </c>
      <c r="L13" s="330" t="s">
        <v>936</v>
      </c>
      <c r="M13" s="342"/>
      <c r="N13" s="24" t="s">
        <v>936</v>
      </c>
      <c r="O13" s="349">
        <v>11</v>
      </c>
      <c r="P13" s="349">
        <v>6</v>
      </c>
      <c r="Q13" s="350">
        <v>17</v>
      </c>
      <c r="R13" s="349">
        <v>22</v>
      </c>
      <c r="S13" s="349">
        <v>14</v>
      </c>
      <c r="T13" s="350">
        <v>36</v>
      </c>
      <c r="U13" s="350">
        <v>33</v>
      </c>
      <c r="V13" s="350">
        <v>20</v>
      </c>
      <c r="W13" s="350">
        <v>53</v>
      </c>
      <c r="X13" s="351" t="s">
        <v>936</v>
      </c>
      <c r="Z13" s="24" t="s">
        <v>936</v>
      </c>
      <c r="AA13" s="349">
        <v>9</v>
      </c>
      <c r="AB13" s="349">
        <v>3</v>
      </c>
      <c r="AC13" s="350">
        <v>12</v>
      </c>
      <c r="AD13" s="349">
        <v>10</v>
      </c>
      <c r="AE13" s="349">
        <v>14</v>
      </c>
      <c r="AF13" s="350">
        <v>24</v>
      </c>
      <c r="AG13" s="350">
        <f t="shared" si="2"/>
        <v>19</v>
      </c>
      <c r="AH13" s="350">
        <f t="shared" si="0"/>
        <v>17</v>
      </c>
      <c r="AI13" s="350">
        <f t="shared" si="0"/>
        <v>36</v>
      </c>
      <c r="AJ13" s="351" t="s">
        <v>936</v>
      </c>
      <c r="AL13" s="24" t="s">
        <v>936</v>
      </c>
      <c r="AM13" s="349">
        <v>3</v>
      </c>
      <c r="AN13" s="349">
        <v>3</v>
      </c>
      <c r="AO13" s="350">
        <v>6</v>
      </c>
      <c r="AP13" s="349">
        <v>7</v>
      </c>
      <c r="AQ13" s="349">
        <v>4</v>
      </c>
      <c r="AR13" s="350">
        <v>11</v>
      </c>
      <c r="AS13" s="350">
        <v>10</v>
      </c>
      <c r="AT13" s="350">
        <v>7</v>
      </c>
      <c r="AU13" s="350">
        <v>17</v>
      </c>
      <c r="AV13" s="351" t="s">
        <v>936</v>
      </c>
    </row>
    <row r="14" spans="2:48" ht="30" customHeight="1" thickBot="1">
      <c r="B14" s="340" t="s">
        <v>555</v>
      </c>
      <c r="C14" s="313">
        <v>0</v>
      </c>
      <c r="D14" s="313">
        <v>1</v>
      </c>
      <c r="E14" s="314">
        <v>1</v>
      </c>
      <c r="F14" s="313">
        <v>13</v>
      </c>
      <c r="G14" s="313">
        <v>8</v>
      </c>
      <c r="H14" s="314">
        <v>21</v>
      </c>
      <c r="I14" s="314">
        <v>13</v>
      </c>
      <c r="J14" s="314">
        <v>9</v>
      </c>
      <c r="K14" s="314">
        <v>22</v>
      </c>
      <c r="L14" s="330" t="s">
        <v>565</v>
      </c>
      <c r="M14" s="342"/>
      <c r="N14" s="22" t="s">
        <v>320</v>
      </c>
      <c r="O14" s="352">
        <v>15486</v>
      </c>
      <c r="P14" s="352">
        <v>14440</v>
      </c>
      <c r="Q14" s="352">
        <v>29926</v>
      </c>
      <c r="R14" s="352">
        <v>36634</v>
      </c>
      <c r="S14" s="352">
        <v>34528</v>
      </c>
      <c r="T14" s="352">
        <v>71162</v>
      </c>
      <c r="U14" s="352">
        <v>52120</v>
      </c>
      <c r="V14" s="352">
        <v>48968</v>
      </c>
      <c r="W14" s="352">
        <v>101088</v>
      </c>
      <c r="X14" s="353" t="s">
        <v>322</v>
      </c>
      <c r="Z14" s="22" t="s">
        <v>320</v>
      </c>
      <c r="AA14" s="352">
        <f t="shared" ref="AA14:AI14" si="4">SUM(AA6:AA13)</f>
        <v>16063</v>
      </c>
      <c r="AB14" s="352">
        <f t="shared" si="4"/>
        <v>14826</v>
      </c>
      <c r="AC14" s="352">
        <f t="shared" si="4"/>
        <v>30889</v>
      </c>
      <c r="AD14" s="352">
        <f t="shared" si="4"/>
        <v>33916</v>
      </c>
      <c r="AE14" s="352">
        <f t="shared" si="4"/>
        <v>31826</v>
      </c>
      <c r="AF14" s="352">
        <f t="shared" si="4"/>
        <v>65742</v>
      </c>
      <c r="AG14" s="352">
        <f t="shared" si="4"/>
        <v>49979</v>
      </c>
      <c r="AH14" s="352">
        <f t="shared" si="4"/>
        <v>46652</v>
      </c>
      <c r="AI14" s="352">
        <f t="shared" si="4"/>
        <v>96631</v>
      </c>
      <c r="AJ14" s="353" t="s">
        <v>322</v>
      </c>
      <c r="AL14" s="22" t="s">
        <v>320</v>
      </c>
      <c r="AM14" s="352">
        <f>SUM(AM6:AM13)</f>
        <v>16376</v>
      </c>
      <c r="AN14" s="352">
        <f t="shared" ref="AN14:AU14" si="5">SUM(AN6:AN13)</f>
        <v>15360</v>
      </c>
      <c r="AO14" s="352">
        <f t="shared" si="5"/>
        <v>31736</v>
      </c>
      <c r="AP14" s="352">
        <f t="shared" si="5"/>
        <v>31440</v>
      </c>
      <c r="AQ14" s="352">
        <f t="shared" si="5"/>
        <v>29601</v>
      </c>
      <c r="AR14" s="352">
        <f t="shared" si="5"/>
        <v>61041</v>
      </c>
      <c r="AS14" s="352">
        <f t="shared" si="5"/>
        <v>47816</v>
      </c>
      <c r="AT14" s="352">
        <f t="shared" si="5"/>
        <v>44961</v>
      </c>
      <c r="AU14" s="352">
        <f t="shared" si="5"/>
        <v>92777</v>
      </c>
      <c r="AV14" s="353" t="s">
        <v>322</v>
      </c>
    </row>
    <row r="15" spans="2:48" ht="25" customHeight="1" thickBot="1">
      <c r="B15" s="331" t="s">
        <v>320</v>
      </c>
      <c r="C15" s="332">
        <v>15396</v>
      </c>
      <c r="D15" s="332">
        <v>13951</v>
      </c>
      <c r="E15" s="332">
        <v>29347</v>
      </c>
      <c r="F15" s="332">
        <v>40192</v>
      </c>
      <c r="G15" s="332">
        <v>37376</v>
      </c>
      <c r="H15" s="332">
        <v>77568</v>
      </c>
      <c r="I15" s="332">
        <v>55588</v>
      </c>
      <c r="J15" s="332">
        <v>51327</v>
      </c>
      <c r="K15" s="332">
        <v>106915</v>
      </c>
      <c r="L15" s="333" t="s">
        <v>322</v>
      </c>
      <c r="M15" s="334"/>
      <c r="N15" s="354" t="s">
        <v>851</v>
      </c>
      <c r="O15" s="355"/>
      <c r="P15" s="356"/>
      <c r="Q15" s="356"/>
      <c r="R15" s="356"/>
      <c r="S15" s="355"/>
      <c r="T15" s="355"/>
      <c r="U15" s="355"/>
      <c r="V15" s="355"/>
      <c r="W15" s="118"/>
      <c r="X15" s="118" t="s">
        <v>852</v>
      </c>
      <c r="Z15" s="354" t="s">
        <v>851</v>
      </c>
      <c r="AA15" s="355"/>
      <c r="AB15" s="356"/>
      <c r="AC15" s="356"/>
      <c r="AD15" s="356"/>
      <c r="AE15" s="355"/>
      <c r="AF15" s="355"/>
      <c r="AG15" s="355"/>
      <c r="AH15" s="355"/>
      <c r="AI15" s="118"/>
      <c r="AJ15" s="118" t="s">
        <v>852</v>
      </c>
      <c r="AL15" s="354" t="s">
        <v>851</v>
      </c>
      <c r="AM15" s="355"/>
      <c r="AN15" s="356"/>
      <c r="AO15" s="356"/>
      <c r="AP15" s="356"/>
      <c r="AQ15" s="355"/>
      <c r="AR15" s="355"/>
      <c r="AS15" s="355"/>
      <c r="AT15" s="355"/>
      <c r="AU15" s="118"/>
      <c r="AV15" s="118" t="s">
        <v>852</v>
      </c>
    </row>
    <row r="16" spans="2:48" ht="25" customHeight="1">
      <c r="B16" s="335" t="s">
        <v>851</v>
      </c>
      <c r="C16" s="336"/>
      <c r="D16" s="337"/>
      <c r="E16" s="337"/>
      <c r="F16" s="337"/>
      <c r="G16" s="336"/>
      <c r="H16" s="336"/>
      <c r="I16" s="336"/>
      <c r="J16" s="336"/>
      <c r="K16" s="338"/>
      <c r="L16" s="338" t="s">
        <v>852</v>
      </c>
    </row>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sheetData>
  <mergeCells count="20">
    <mergeCell ref="N2:X2"/>
    <mergeCell ref="N3:X3"/>
    <mergeCell ref="O4:Q4"/>
    <mergeCell ref="R4:T4"/>
    <mergeCell ref="U4:W4"/>
    <mergeCell ref="B2:L2"/>
    <mergeCell ref="B3:L3"/>
    <mergeCell ref="C4:E4"/>
    <mergeCell ref="F4:H4"/>
    <mergeCell ref="I4:K4"/>
    <mergeCell ref="AL2:AV2"/>
    <mergeCell ref="AL3:AV3"/>
    <mergeCell ref="AM4:AO4"/>
    <mergeCell ref="AP4:AR4"/>
    <mergeCell ref="AS4:AU4"/>
    <mergeCell ref="Z2:AJ2"/>
    <mergeCell ref="Z3:AJ3"/>
    <mergeCell ref="AA4:AC4"/>
    <mergeCell ref="AD4:AF4"/>
    <mergeCell ref="AG4:AI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C55E-09C8-492F-80A5-7477A4BFE756}">
  <dimension ref="B1:V46"/>
  <sheetViews>
    <sheetView showGridLines="0" rightToLeft="1" zoomScale="79" zoomScaleNormal="100" zoomScaleSheetLayoutView="98" workbookViewId="0">
      <selection activeCell="V13" sqref="V13"/>
    </sheetView>
  </sheetViews>
  <sheetFormatPr defaultColWidth="9" defaultRowHeight="24" customHeight="1"/>
  <cols>
    <col min="1" max="1" width="15.7265625" style="323" customWidth="1"/>
    <col min="2" max="2" width="15.54296875" style="323" customWidth="1"/>
    <col min="3" max="18" width="7.54296875" style="323" customWidth="1"/>
    <col min="19" max="21" width="9" style="323"/>
    <col min="22" max="22" width="12.54296875" style="323" bestFit="1" customWidth="1"/>
    <col min="23" max="16384" width="9" style="323"/>
  </cols>
  <sheetData>
    <row r="1" spans="2:18" ht="50.15" customHeight="1"/>
    <row r="2" spans="2:18" ht="24" customHeight="1">
      <c r="B2" s="585" t="s">
        <v>937</v>
      </c>
      <c r="C2" s="585"/>
      <c r="D2" s="585"/>
      <c r="E2" s="585"/>
      <c r="F2" s="585"/>
      <c r="G2" s="585"/>
      <c r="H2" s="585"/>
      <c r="I2" s="585"/>
      <c r="J2" s="585"/>
      <c r="K2" s="585"/>
      <c r="L2" s="585"/>
      <c r="M2" s="585"/>
      <c r="N2" s="585"/>
      <c r="O2" s="585"/>
      <c r="P2" s="585"/>
      <c r="Q2" s="585"/>
      <c r="R2" s="585"/>
    </row>
    <row r="3" spans="2:18" ht="24" customHeight="1">
      <c r="B3" s="610" t="s">
        <v>938</v>
      </c>
      <c r="C3" s="610"/>
      <c r="D3" s="610"/>
      <c r="E3" s="610"/>
      <c r="F3" s="610"/>
      <c r="G3" s="610"/>
      <c r="H3" s="610"/>
      <c r="I3" s="610"/>
      <c r="J3" s="610"/>
      <c r="K3" s="610"/>
      <c r="L3" s="610"/>
      <c r="M3" s="610"/>
      <c r="N3" s="610"/>
      <c r="O3" s="610"/>
      <c r="P3" s="610"/>
      <c r="Q3" s="610"/>
      <c r="R3" s="610"/>
    </row>
    <row r="4" spans="2:18" ht="35.15" customHeight="1">
      <c r="B4" s="611" t="s">
        <v>844</v>
      </c>
      <c r="C4" s="589" t="s">
        <v>864</v>
      </c>
      <c r="D4" s="590"/>
      <c r="E4" s="590"/>
      <c r="F4" s="591"/>
      <c r="G4" s="589" t="s">
        <v>846</v>
      </c>
      <c r="H4" s="590"/>
      <c r="I4" s="590"/>
      <c r="J4" s="591"/>
      <c r="K4" s="589" t="s">
        <v>1088</v>
      </c>
      <c r="L4" s="590"/>
      <c r="M4" s="590"/>
      <c r="N4" s="591"/>
      <c r="O4" s="592" t="s">
        <v>939</v>
      </c>
      <c r="P4" s="593"/>
      <c r="Q4" s="593"/>
      <c r="R4" s="594"/>
    </row>
    <row r="5" spans="2:18" ht="35.15" customHeight="1">
      <c r="B5" s="594"/>
      <c r="C5" s="311" t="s">
        <v>848</v>
      </c>
      <c r="D5" s="311" t="s">
        <v>868</v>
      </c>
      <c r="E5" s="311" t="s">
        <v>1089</v>
      </c>
      <c r="F5" s="311" t="s">
        <v>850</v>
      </c>
      <c r="G5" s="311" t="s">
        <v>848</v>
      </c>
      <c r="H5" s="311" t="s">
        <v>868</v>
      </c>
      <c r="I5" s="311" t="s">
        <v>1089</v>
      </c>
      <c r="J5" s="311" t="s">
        <v>850</v>
      </c>
      <c r="K5" s="311" t="s">
        <v>848</v>
      </c>
      <c r="L5" s="311" t="s">
        <v>868</v>
      </c>
      <c r="M5" s="311" t="s">
        <v>1089</v>
      </c>
      <c r="N5" s="311" t="s">
        <v>850</v>
      </c>
      <c r="O5" s="311" t="s">
        <v>848</v>
      </c>
      <c r="P5" s="311" t="s">
        <v>868</v>
      </c>
      <c r="Q5" s="311" t="s">
        <v>1089</v>
      </c>
      <c r="R5" s="311" t="s">
        <v>850</v>
      </c>
    </row>
    <row r="6" spans="2:18" ht="24" customHeight="1">
      <c r="B6" s="340">
        <v>1986</v>
      </c>
      <c r="C6" s="313">
        <v>903</v>
      </c>
      <c r="D6" s="313">
        <v>527</v>
      </c>
      <c r="E6" s="313">
        <v>0</v>
      </c>
      <c r="F6" s="314">
        <v>1430</v>
      </c>
      <c r="G6" s="313">
        <v>1332</v>
      </c>
      <c r="H6" s="313">
        <v>460</v>
      </c>
      <c r="I6" s="313">
        <v>0</v>
      </c>
      <c r="J6" s="314">
        <v>1792</v>
      </c>
      <c r="K6" s="313">
        <v>0</v>
      </c>
      <c r="L6" s="313">
        <v>0</v>
      </c>
      <c r="M6" s="313">
        <v>0</v>
      </c>
      <c r="N6" s="314">
        <v>0</v>
      </c>
      <c r="O6" s="314">
        <v>2235</v>
      </c>
      <c r="P6" s="314">
        <v>987</v>
      </c>
      <c r="Q6" s="314">
        <v>0</v>
      </c>
      <c r="R6" s="314">
        <v>3222</v>
      </c>
    </row>
    <row r="7" spans="2:18" ht="24" customHeight="1">
      <c r="B7" s="340">
        <v>1987</v>
      </c>
      <c r="C7" s="313">
        <v>895</v>
      </c>
      <c r="D7" s="313">
        <v>507</v>
      </c>
      <c r="E7" s="313">
        <v>0</v>
      </c>
      <c r="F7" s="314">
        <v>1402</v>
      </c>
      <c r="G7" s="313">
        <v>1393</v>
      </c>
      <c r="H7" s="313">
        <v>436</v>
      </c>
      <c r="I7" s="313">
        <v>0</v>
      </c>
      <c r="J7" s="314">
        <v>1829</v>
      </c>
      <c r="K7" s="313">
        <v>0</v>
      </c>
      <c r="L7" s="313">
        <v>0</v>
      </c>
      <c r="M7" s="313">
        <v>0</v>
      </c>
      <c r="N7" s="314">
        <v>0</v>
      </c>
      <c r="O7" s="314">
        <v>2288</v>
      </c>
      <c r="P7" s="314">
        <v>943</v>
      </c>
      <c r="Q7" s="314">
        <v>0</v>
      </c>
      <c r="R7" s="314">
        <v>3231</v>
      </c>
    </row>
    <row r="8" spans="2:18" ht="24" customHeight="1">
      <c r="B8" s="340">
        <v>1988</v>
      </c>
      <c r="C8" s="313">
        <v>941</v>
      </c>
      <c r="D8" s="313">
        <v>587</v>
      </c>
      <c r="E8" s="313">
        <v>0</v>
      </c>
      <c r="F8" s="314">
        <v>1528</v>
      </c>
      <c r="G8" s="313">
        <v>1418</v>
      </c>
      <c r="H8" s="313">
        <v>501</v>
      </c>
      <c r="I8" s="313">
        <v>0</v>
      </c>
      <c r="J8" s="314">
        <v>1919</v>
      </c>
      <c r="K8" s="313">
        <v>0</v>
      </c>
      <c r="L8" s="313">
        <v>0</v>
      </c>
      <c r="M8" s="313">
        <v>0</v>
      </c>
      <c r="N8" s="314">
        <v>0</v>
      </c>
      <c r="O8" s="314">
        <v>2359</v>
      </c>
      <c r="P8" s="314">
        <v>1088</v>
      </c>
      <c r="Q8" s="314">
        <v>0</v>
      </c>
      <c r="R8" s="314">
        <v>3447</v>
      </c>
    </row>
    <row r="9" spans="2:18" ht="24" customHeight="1">
      <c r="B9" s="340">
        <v>1989</v>
      </c>
      <c r="C9" s="313">
        <v>947</v>
      </c>
      <c r="D9" s="313">
        <v>603</v>
      </c>
      <c r="E9" s="313">
        <v>0</v>
      </c>
      <c r="F9" s="314">
        <v>1550</v>
      </c>
      <c r="G9" s="313">
        <v>1523</v>
      </c>
      <c r="H9" s="313">
        <v>567</v>
      </c>
      <c r="I9" s="313">
        <v>0</v>
      </c>
      <c r="J9" s="314">
        <v>2090</v>
      </c>
      <c r="K9" s="313">
        <v>0</v>
      </c>
      <c r="L9" s="313">
        <v>0</v>
      </c>
      <c r="M9" s="313">
        <v>0</v>
      </c>
      <c r="N9" s="314">
        <v>0</v>
      </c>
      <c r="O9" s="314">
        <v>2470</v>
      </c>
      <c r="P9" s="314">
        <v>1170</v>
      </c>
      <c r="Q9" s="314">
        <v>0</v>
      </c>
      <c r="R9" s="314">
        <v>3640</v>
      </c>
    </row>
    <row r="10" spans="2:18" ht="24" customHeight="1">
      <c r="B10" s="340">
        <v>1990</v>
      </c>
      <c r="C10" s="313">
        <v>1029</v>
      </c>
      <c r="D10" s="313">
        <v>585</v>
      </c>
      <c r="E10" s="313">
        <v>0</v>
      </c>
      <c r="F10" s="314">
        <v>1614</v>
      </c>
      <c r="G10" s="313">
        <v>1718</v>
      </c>
      <c r="H10" s="313">
        <v>606</v>
      </c>
      <c r="I10" s="313">
        <v>0</v>
      </c>
      <c r="J10" s="314">
        <v>2324</v>
      </c>
      <c r="K10" s="313">
        <v>0</v>
      </c>
      <c r="L10" s="313">
        <v>0</v>
      </c>
      <c r="M10" s="313">
        <v>0</v>
      </c>
      <c r="N10" s="314">
        <v>0</v>
      </c>
      <c r="O10" s="314">
        <v>2747</v>
      </c>
      <c r="P10" s="314">
        <v>1191</v>
      </c>
      <c r="Q10" s="314">
        <v>0</v>
      </c>
      <c r="R10" s="314">
        <v>3938</v>
      </c>
    </row>
    <row r="11" spans="2:18" ht="24" customHeight="1">
      <c r="B11" s="340">
        <v>1991</v>
      </c>
      <c r="C11" s="313">
        <v>1069</v>
      </c>
      <c r="D11" s="313">
        <v>607</v>
      </c>
      <c r="E11" s="313">
        <v>0</v>
      </c>
      <c r="F11" s="314">
        <v>1676</v>
      </c>
      <c r="G11" s="313">
        <v>1772</v>
      </c>
      <c r="H11" s="313">
        <v>578</v>
      </c>
      <c r="I11" s="313">
        <v>0</v>
      </c>
      <c r="J11" s="314">
        <v>2350</v>
      </c>
      <c r="K11" s="313">
        <v>0</v>
      </c>
      <c r="L11" s="313">
        <v>0</v>
      </c>
      <c r="M11" s="313">
        <v>0</v>
      </c>
      <c r="N11" s="314">
        <v>0</v>
      </c>
      <c r="O11" s="314">
        <v>2841</v>
      </c>
      <c r="P11" s="314">
        <v>1185</v>
      </c>
      <c r="Q11" s="314">
        <v>0</v>
      </c>
      <c r="R11" s="314">
        <v>4026</v>
      </c>
    </row>
    <row r="12" spans="2:18" ht="24" customHeight="1">
      <c r="B12" s="340">
        <v>1992</v>
      </c>
      <c r="C12" s="313">
        <v>1127</v>
      </c>
      <c r="D12" s="313">
        <v>655</v>
      </c>
      <c r="E12" s="313">
        <v>0</v>
      </c>
      <c r="F12" s="314">
        <v>1782</v>
      </c>
      <c r="G12" s="313">
        <v>1879</v>
      </c>
      <c r="H12" s="313">
        <v>611</v>
      </c>
      <c r="I12" s="313">
        <v>0</v>
      </c>
      <c r="J12" s="314">
        <v>2490</v>
      </c>
      <c r="K12" s="313">
        <v>0</v>
      </c>
      <c r="L12" s="313">
        <v>0</v>
      </c>
      <c r="M12" s="313">
        <v>0</v>
      </c>
      <c r="N12" s="314">
        <v>0</v>
      </c>
      <c r="O12" s="314">
        <v>3006</v>
      </c>
      <c r="P12" s="314">
        <v>1266</v>
      </c>
      <c r="Q12" s="314">
        <v>0</v>
      </c>
      <c r="R12" s="314">
        <v>4272</v>
      </c>
    </row>
    <row r="13" spans="2:18" ht="24" customHeight="1">
      <c r="B13" s="340">
        <v>1993</v>
      </c>
      <c r="C13" s="313">
        <v>1148</v>
      </c>
      <c r="D13" s="313">
        <v>630</v>
      </c>
      <c r="E13" s="313">
        <v>0</v>
      </c>
      <c r="F13" s="314">
        <v>1778</v>
      </c>
      <c r="G13" s="313">
        <v>1932</v>
      </c>
      <c r="H13" s="313">
        <v>632</v>
      </c>
      <c r="I13" s="313">
        <v>0</v>
      </c>
      <c r="J13" s="314">
        <v>2564</v>
      </c>
      <c r="K13" s="313">
        <v>0</v>
      </c>
      <c r="L13" s="313">
        <v>0</v>
      </c>
      <c r="M13" s="313">
        <v>0</v>
      </c>
      <c r="N13" s="314">
        <v>0</v>
      </c>
      <c r="O13" s="314">
        <v>3080</v>
      </c>
      <c r="P13" s="314">
        <v>1262</v>
      </c>
      <c r="Q13" s="314">
        <v>0</v>
      </c>
      <c r="R13" s="314">
        <v>4342</v>
      </c>
    </row>
    <row r="14" spans="2:18" ht="24" customHeight="1">
      <c r="B14" s="340">
        <v>1994</v>
      </c>
      <c r="C14" s="313">
        <v>1127</v>
      </c>
      <c r="D14" s="313">
        <v>606</v>
      </c>
      <c r="E14" s="313">
        <v>0</v>
      </c>
      <c r="F14" s="314">
        <v>1733</v>
      </c>
      <c r="G14" s="313">
        <v>2230</v>
      </c>
      <c r="H14" s="313">
        <v>621</v>
      </c>
      <c r="I14" s="313">
        <v>0</v>
      </c>
      <c r="J14" s="314">
        <v>2851</v>
      </c>
      <c r="K14" s="313">
        <v>0</v>
      </c>
      <c r="L14" s="313">
        <v>0</v>
      </c>
      <c r="M14" s="313">
        <v>0</v>
      </c>
      <c r="N14" s="314">
        <v>0</v>
      </c>
      <c r="O14" s="314">
        <v>3357</v>
      </c>
      <c r="P14" s="314">
        <v>1227</v>
      </c>
      <c r="Q14" s="314">
        <v>0</v>
      </c>
      <c r="R14" s="314">
        <v>4584</v>
      </c>
    </row>
    <row r="15" spans="2:18" ht="24" customHeight="1">
      <c r="B15" s="340">
        <v>1995</v>
      </c>
      <c r="C15" s="313">
        <v>1189</v>
      </c>
      <c r="D15" s="313">
        <v>672</v>
      </c>
      <c r="E15" s="313">
        <v>0</v>
      </c>
      <c r="F15" s="314">
        <v>1861</v>
      </c>
      <c r="G15" s="313">
        <v>2321</v>
      </c>
      <c r="H15" s="313">
        <v>597</v>
      </c>
      <c r="I15" s="313">
        <v>0</v>
      </c>
      <c r="J15" s="314">
        <v>2918</v>
      </c>
      <c r="K15" s="313">
        <v>0</v>
      </c>
      <c r="L15" s="313">
        <v>0</v>
      </c>
      <c r="M15" s="313">
        <v>0</v>
      </c>
      <c r="N15" s="314">
        <v>0</v>
      </c>
      <c r="O15" s="314">
        <v>3510</v>
      </c>
      <c r="P15" s="314">
        <v>1269</v>
      </c>
      <c r="Q15" s="314">
        <v>0</v>
      </c>
      <c r="R15" s="314">
        <v>4779</v>
      </c>
    </row>
    <row r="16" spans="2:18" ht="24" customHeight="1">
      <c r="B16" s="340">
        <v>1996</v>
      </c>
      <c r="C16" s="313">
        <v>1164</v>
      </c>
      <c r="D16" s="313">
        <v>753</v>
      </c>
      <c r="E16" s="313">
        <v>0</v>
      </c>
      <c r="F16" s="314">
        <v>1917</v>
      </c>
      <c r="G16" s="313">
        <v>2218</v>
      </c>
      <c r="H16" s="313">
        <v>650</v>
      </c>
      <c r="I16" s="313">
        <v>0</v>
      </c>
      <c r="J16" s="314">
        <v>2868</v>
      </c>
      <c r="K16" s="313">
        <v>0</v>
      </c>
      <c r="L16" s="313">
        <v>0</v>
      </c>
      <c r="M16" s="313">
        <v>0</v>
      </c>
      <c r="N16" s="314">
        <v>0</v>
      </c>
      <c r="O16" s="314">
        <v>3382</v>
      </c>
      <c r="P16" s="314">
        <v>1403</v>
      </c>
      <c r="Q16" s="314">
        <v>0</v>
      </c>
      <c r="R16" s="314">
        <v>4785</v>
      </c>
    </row>
    <row r="17" spans="2:22" ht="24" customHeight="1">
      <c r="B17" s="340">
        <v>1997</v>
      </c>
      <c r="C17" s="313">
        <v>1206</v>
      </c>
      <c r="D17" s="313">
        <v>704</v>
      </c>
      <c r="E17" s="313">
        <v>0</v>
      </c>
      <c r="F17" s="314">
        <v>1910</v>
      </c>
      <c r="G17" s="313">
        <v>2347</v>
      </c>
      <c r="H17" s="313">
        <v>621</v>
      </c>
      <c r="I17" s="313">
        <v>0</v>
      </c>
      <c r="J17" s="314">
        <v>2968</v>
      </c>
      <c r="K17" s="313">
        <v>0</v>
      </c>
      <c r="L17" s="313">
        <v>0</v>
      </c>
      <c r="M17" s="313">
        <v>0</v>
      </c>
      <c r="N17" s="314">
        <v>0</v>
      </c>
      <c r="O17" s="314">
        <v>3553</v>
      </c>
      <c r="P17" s="314">
        <v>1325</v>
      </c>
      <c r="Q17" s="314">
        <v>0</v>
      </c>
      <c r="R17" s="314">
        <v>4878</v>
      </c>
    </row>
    <row r="18" spans="2:22" ht="24" customHeight="1">
      <c r="B18" s="340">
        <v>1998</v>
      </c>
      <c r="C18" s="313">
        <v>1237</v>
      </c>
      <c r="D18" s="313">
        <v>727</v>
      </c>
      <c r="E18" s="313">
        <v>0</v>
      </c>
      <c r="F18" s="314">
        <v>1964</v>
      </c>
      <c r="G18" s="313">
        <v>2404</v>
      </c>
      <c r="H18" s="313">
        <v>665</v>
      </c>
      <c r="I18" s="313">
        <v>0</v>
      </c>
      <c r="J18" s="314">
        <v>3069</v>
      </c>
      <c r="K18" s="313">
        <v>0</v>
      </c>
      <c r="L18" s="313">
        <v>0</v>
      </c>
      <c r="M18" s="313">
        <v>0</v>
      </c>
      <c r="N18" s="314">
        <v>0</v>
      </c>
      <c r="O18" s="314">
        <v>3641</v>
      </c>
      <c r="P18" s="314">
        <v>1392</v>
      </c>
      <c r="Q18" s="314">
        <v>0</v>
      </c>
      <c r="R18" s="314">
        <v>5033</v>
      </c>
    </row>
    <row r="19" spans="2:22" ht="24" customHeight="1">
      <c r="B19" s="340">
        <v>1999</v>
      </c>
      <c r="C19" s="313">
        <v>1265</v>
      </c>
      <c r="D19" s="313">
        <v>785</v>
      </c>
      <c r="E19" s="313">
        <v>0</v>
      </c>
      <c r="F19" s="314">
        <v>2050</v>
      </c>
      <c r="G19" s="313">
        <v>2463</v>
      </c>
      <c r="H19" s="313">
        <v>681</v>
      </c>
      <c r="I19" s="313">
        <v>0</v>
      </c>
      <c r="J19" s="314">
        <v>3144</v>
      </c>
      <c r="K19" s="313">
        <v>0</v>
      </c>
      <c r="L19" s="313">
        <v>0</v>
      </c>
      <c r="M19" s="313">
        <v>0</v>
      </c>
      <c r="N19" s="314">
        <v>0</v>
      </c>
      <c r="O19" s="314">
        <v>3728</v>
      </c>
      <c r="P19" s="314">
        <v>1466</v>
      </c>
      <c r="Q19" s="314">
        <v>0</v>
      </c>
      <c r="R19" s="314">
        <v>5194</v>
      </c>
    </row>
    <row r="20" spans="2:22" ht="24" customHeight="1">
      <c r="B20" s="340">
        <v>2000</v>
      </c>
      <c r="C20" s="313">
        <v>1326</v>
      </c>
      <c r="D20" s="313">
        <v>832</v>
      </c>
      <c r="E20" s="313">
        <v>0</v>
      </c>
      <c r="F20" s="314">
        <v>2158</v>
      </c>
      <c r="G20" s="313">
        <v>2590</v>
      </c>
      <c r="H20" s="313">
        <v>648</v>
      </c>
      <c r="I20" s="313">
        <v>0</v>
      </c>
      <c r="J20" s="314">
        <v>3238</v>
      </c>
      <c r="K20" s="313">
        <v>0</v>
      </c>
      <c r="L20" s="313">
        <v>0</v>
      </c>
      <c r="M20" s="313">
        <v>0</v>
      </c>
      <c r="N20" s="314">
        <v>0</v>
      </c>
      <c r="O20" s="314">
        <v>3916</v>
      </c>
      <c r="P20" s="314">
        <v>1480</v>
      </c>
      <c r="Q20" s="314">
        <v>0</v>
      </c>
      <c r="R20" s="314">
        <v>5396</v>
      </c>
    </row>
    <row r="21" spans="2:22" ht="24" customHeight="1">
      <c r="B21" s="340">
        <v>2001</v>
      </c>
      <c r="C21" s="313">
        <v>1341</v>
      </c>
      <c r="D21" s="313">
        <v>831</v>
      </c>
      <c r="E21" s="313">
        <v>0</v>
      </c>
      <c r="F21" s="314">
        <v>2172</v>
      </c>
      <c r="G21" s="313">
        <v>2792</v>
      </c>
      <c r="H21" s="313">
        <v>813</v>
      </c>
      <c r="I21" s="313">
        <v>0</v>
      </c>
      <c r="J21" s="314">
        <v>3605</v>
      </c>
      <c r="K21" s="313">
        <v>0</v>
      </c>
      <c r="L21" s="313">
        <v>0</v>
      </c>
      <c r="M21" s="313">
        <v>0</v>
      </c>
      <c r="N21" s="314">
        <v>0</v>
      </c>
      <c r="O21" s="314">
        <v>4133</v>
      </c>
      <c r="P21" s="314">
        <v>1644</v>
      </c>
      <c r="Q21" s="314">
        <v>0</v>
      </c>
      <c r="R21" s="314">
        <v>5777</v>
      </c>
    </row>
    <row r="22" spans="2:22" ht="24" customHeight="1">
      <c r="B22" s="340">
        <v>2002</v>
      </c>
      <c r="C22" s="313">
        <v>1318</v>
      </c>
      <c r="D22" s="313">
        <v>817</v>
      </c>
      <c r="E22" s="313">
        <v>0</v>
      </c>
      <c r="F22" s="314">
        <v>2135</v>
      </c>
      <c r="G22" s="313">
        <v>3069</v>
      </c>
      <c r="H22" s="313">
        <v>790</v>
      </c>
      <c r="I22" s="313">
        <v>0</v>
      </c>
      <c r="J22" s="314">
        <v>3859</v>
      </c>
      <c r="K22" s="313">
        <v>0</v>
      </c>
      <c r="L22" s="313">
        <v>0</v>
      </c>
      <c r="M22" s="313">
        <v>0</v>
      </c>
      <c r="N22" s="314">
        <v>0</v>
      </c>
      <c r="O22" s="314">
        <v>4387</v>
      </c>
      <c r="P22" s="314">
        <v>1607</v>
      </c>
      <c r="Q22" s="314">
        <v>0</v>
      </c>
      <c r="R22" s="314">
        <v>5994</v>
      </c>
    </row>
    <row r="23" spans="2:22" ht="24" customHeight="1">
      <c r="B23" s="340">
        <v>2003</v>
      </c>
      <c r="C23" s="313">
        <v>1420</v>
      </c>
      <c r="D23" s="313">
        <v>896</v>
      </c>
      <c r="E23" s="313">
        <v>0</v>
      </c>
      <c r="F23" s="314">
        <v>2316</v>
      </c>
      <c r="G23" s="313">
        <v>2885</v>
      </c>
      <c r="H23" s="313">
        <v>801</v>
      </c>
      <c r="I23" s="313">
        <v>0</v>
      </c>
      <c r="J23" s="314">
        <v>3686</v>
      </c>
      <c r="K23" s="313">
        <v>0</v>
      </c>
      <c r="L23" s="313">
        <v>0</v>
      </c>
      <c r="M23" s="313">
        <v>0</v>
      </c>
      <c r="N23" s="314">
        <v>0</v>
      </c>
      <c r="O23" s="314">
        <v>4305</v>
      </c>
      <c r="P23" s="314">
        <v>1697</v>
      </c>
      <c r="Q23" s="314">
        <v>0</v>
      </c>
      <c r="R23" s="314">
        <v>6002</v>
      </c>
    </row>
    <row r="24" spans="2:22" ht="24" customHeight="1">
      <c r="B24" s="340">
        <v>2004</v>
      </c>
      <c r="C24" s="313">
        <v>1314</v>
      </c>
      <c r="D24" s="313">
        <v>889</v>
      </c>
      <c r="E24" s="313">
        <v>0</v>
      </c>
      <c r="F24" s="314">
        <v>2203</v>
      </c>
      <c r="G24" s="313">
        <v>3058</v>
      </c>
      <c r="H24" s="313">
        <v>862</v>
      </c>
      <c r="I24" s="313">
        <v>0</v>
      </c>
      <c r="J24" s="314">
        <v>3920</v>
      </c>
      <c r="K24" s="313">
        <v>0</v>
      </c>
      <c r="L24" s="313">
        <v>0</v>
      </c>
      <c r="M24" s="313">
        <v>0</v>
      </c>
      <c r="N24" s="314">
        <v>0</v>
      </c>
      <c r="O24" s="314">
        <v>4372</v>
      </c>
      <c r="P24" s="314">
        <v>1751</v>
      </c>
      <c r="Q24" s="314">
        <v>0</v>
      </c>
      <c r="R24" s="314">
        <v>6123</v>
      </c>
    </row>
    <row r="25" spans="2:22" ht="24" customHeight="1">
      <c r="B25" s="340">
        <v>2005</v>
      </c>
      <c r="C25" s="313">
        <v>1263</v>
      </c>
      <c r="D25" s="313">
        <v>888</v>
      </c>
      <c r="E25" s="313">
        <v>0</v>
      </c>
      <c r="F25" s="314">
        <v>2151</v>
      </c>
      <c r="G25" s="313">
        <v>3292</v>
      </c>
      <c r="H25" s="313">
        <v>918</v>
      </c>
      <c r="I25" s="313">
        <v>0</v>
      </c>
      <c r="J25" s="314">
        <v>4210</v>
      </c>
      <c r="K25" s="313">
        <v>0</v>
      </c>
      <c r="L25" s="313">
        <v>0</v>
      </c>
      <c r="M25" s="313">
        <v>0</v>
      </c>
      <c r="N25" s="314">
        <v>0</v>
      </c>
      <c r="O25" s="314">
        <v>4555</v>
      </c>
      <c r="P25" s="314">
        <v>1806</v>
      </c>
      <c r="Q25" s="314">
        <v>0</v>
      </c>
      <c r="R25" s="314">
        <v>6361</v>
      </c>
    </row>
    <row r="26" spans="2:22" ht="24" customHeight="1">
      <c r="B26" s="340">
        <v>2006</v>
      </c>
      <c r="C26" s="313">
        <v>1372</v>
      </c>
      <c r="D26" s="313">
        <v>874</v>
      </c>
      <c r="E26" s="313">
        <v>0</v>
      </c>
      <c r="F26" s="314">
        <v>2246</v>
      </c>
      <c r="G26" s="313">
        <v>3315</v>
      </c>
      <c r="H26" s="313">
        <v>922</v>
      </c>
      <c r="I26" s="313">
        <v>0</v>
      </c>
      <c r="J26" s="314">
        <v>4237</v>
      </c>
      <c r="K26" s="313">
        <v>0</v>
      </c>
      <c r="L26" s="313">
        <v>0</v>
      </c>
      <c r="M26" s="313">
        <v>0</v>
      </c>
      <c r="N26" s="314">
        <v>0</v>
      </c>
      <c r="O26" s="314">
        <v>4687</v>
      </c>
      <c r="P26" s="314">
        <v>1796</v>
      </c>
      <c r="Q26" s="314">
        <v>0</v>
      </c>
      <c r="R26" s="314">
        <v>6483</v>
      </c>
    </row>
    <row r="27" spans="2:22" ht="24" customHeight="1">
      <c r="B27" s="340">
        <v>2007</v>
      </c>
      <c r="C27" s="313">
        <v>1564</v>
      </c>
      <c r="D27" s="313">
        <v>941</v>
      </c>
      <c r="E27" s="313">
        <v>0</v>
      </c>
      <c r="F27" s="314">
        <v>2505</v>
      </c>
      <c r="G27" s="313">
        <v>3884</v>
      </c>
      <c r="H27" s="313">
        <v>997</v>
      </c>
      <c r="I27" s="313">
        <v>0</v>
      </c>
      <c r="J27" s="314">
        <v>4881</v>
      </c>
      <c r="K27" s="313">
        <v>20</v>
      </c>
      <c r="L27" s="313">
        <v>8</v>
      </c>
      <c r="M27" s="313">
        <v>28</v>
      </c>
      <c r="N27" s="314">
        <v>56</v>
      </c>
      <c r="O27" s="314">
        <v>5468</v>
      </c>
      <c r="P27" s="314">
        <v>1946</v>
      </c>
      <c r="Q27" s="314">
        <v>28</v>
      </c>
      <c r="R27" s="314">
        <v>7442</v>
      </c>
      <c r="S27" s="334"/>
    </row>
    <row r="28" spans="2:22" ht="24" customHeight="1">
      <c r="B28" s="340">
        <v>2008</v>
      </c>
      <c r="C28" s="313">
        <v>1527</v>
      </c>
      <c r="D28" s="313">
        <v>894</v>
      </c>
      <c r="E28" s="313">
        <v>0</v>
      </c>
      <c r="F28" s="314">
        <v>2421</v>
      </c>
      <c r="G28" s="313">
        <v>4253</v>
      </c>
      <c r="H28" s="313">
        <v>1081</v>
      </c>
      <c r="I28" s="313">
        <v>0</v>
      </c>
      <c r="J28" s="314">
        <v>5334</v>
      </c>
      <c r="K28" s="313">
        <v>0</v>
      </c>
      <c r="L28" s="313">
        <v>0</v>
      </c>
      <c r="M28" s="313">
        <v>0</v>
      </c>
      <c r="N28" s="314">
        <v>0</v>
      </c>
      <c r="O28" s="314">
        <v>5780</v>
      </c>
      <c r="P28" s="314">
        <v>1975</v>
      </c>
      <c r="Q28" s="314">
        <v>0</v>
      </c>
      <c r="R28" s="314">
        <v>7755</v>
      </c>
    </row>
    <row r="29" spans="2:22" ht="24" customHeight="1">
      <c r="B29" s="340">
        <v>2009</v>
      </c>
      <c r="C29" s="313">
        <v>1495</v>
      </c>
      <c r="D29" s="313">
        <v>906</v>
      </c>
      <c r="E29" s="313">
        <v>0</v>
      </c>
      <c r="F29" s="314">
        <v>2401</v>
      </c>
      <c r="G29" s="313">
        <v>4353</v>
      </c>
      <c r="H29" s="313">
        <v>1034</v>
      </c>
      <c r="I29" s="313">
        <v>1</v>
      </c>
      <c r="J29" s="314">
        <v>5388</v>
      </c>
      <c r="K29" s="313">
        <v>0</v>
      </c>
      <c r="L29" s="313">
        <v>0</v>
      </c>
      <c r="M29" s="313">
        <v>0</v>
      </c>
      <c r="N29" s="314">
        <v>0</v>
      </c>
      <c r="O29" s="314">
        <v>5848</v>
      </c>
      <c r="P29" s="314">
        <v>1940</v>
      </c>
      <c r="Q29" s="314">
        <v>1</v>
      </c>
      <c r="R29" s="314">
        <v>7789</v>
      </c>
    </row>
    <row r="30" spans="2:22" ht="24" customHeight="1">
      <c r="B30" s="340">
        <v>2010</v>
      </c>
      <c r="C30" s="313">
        <v>1369</v>
      </c>
      <c r="D30" s="313">
        <v>973</v>
      </c>
      <c r="E30" s="313">
        <v>0</v>
      </c>
      <c r="F30" s="314">
        <v>2342</v>
      </c>
      <c r="G30" s="313">
        <v>3916</v>
      </c>
      <c r="H30" s="313">
        <v>1156</v>
      </c>
      <c r="I30" s="313">
        <v>0</v>
      </c>
      <c r="J30" s="314">
        <v>5072</v>
      </c>
      <c r="K30" s="313">
        <v>0</v>
      </c>
      <c r="L30" s="313">
        <v>0</v>
      </c>
      <c r="M30" s="313">
        <v>0</v>
      </c>
      <c r="N30" s="314">
        <v>0</v>
      </c>
      <c r="O30" s="314">
        <v>5285</v>
      </c>
      <c r="P30" s="314">
        <v>2129</v>
      </c>
      <c r="Q30" s="314">
        <v>0</v>
      </c>
      <c r="R30" s="314">
        <v>7414</v>
      </c>
      <c r="S30" s="363"/>
      <c r="T30" s="363"/>
      <c r="U30" s="363"/>
      <c r="V30" s="363"/>
    </row>
    <row r="31" spans="2:22" ht="24" customHeight="1">
      <c r="B31" s="340">
        <v>2011</v>
      </c>
      <c r="C31" s="313">
        <v>1393</v>
      </c>
      <c r="D31" s="313">
        <v>933</v>
      </c>
      <c r="E31" s="313">
        <v>1</v>
      </c>
      <c r="F31" s="314">
        <v>2327</v>
      </c>
      <c r="G31" s="313">
        <v>3857</v>
      </c>
      <c r="H31" s="313">
        <v>1160</v>
      </c>
      <c r="I31" s="313">
        <v>2</v>
      </c>
      <c r="J31" s="314">
        <v>5019</v>
      </c>
      <c r="K31" s="313">
        <v>2</v>
      </c>
      <c r="L31" s="313">
        <v>2</v>
      </c>
      <c r="M31" s="313">
        <v>0</v>
      </c>
      <c r="N31" s="314">
        <v>4</v>
      </c>
      <c r="O31" s="314">
        <v>5252</v>
      </c>
      <c r="P31" s="314">
        <v>2095</v>
      </c>
      <c r="Q31" s="314">
        <v>3</v>
      </c>
      <c r="R31" s="314">
        <v>7350</v>
      </c>
      <c r="S31" s="363"/>
      <c r="T31" s="363"/>
      <c r="U31" s="363"/>
      <c r="V31" s="363"/>
    </row>
    <row r="32" spans="2:22" ht="24" customHeight="1">
      <c r="B32" s="340">
        <v>2012</v>
      </c>
      <c r="C32" s="313">
        <v>1432</v>
      </c>
      <c r="D32" s="313">
        <v>910</v>
      </c>
      <c r="E32" s="313">
        <v>0</v>
      </c>
      <c r="F32" s="314">
        <v>2342</v>
      </c>
      <c r="G32" s="313">
        <v>4015</v>
      </c>
      <c r="H32" s="313">
        <v>1334</v>
      </c>
      <c r="I32" s="313">
        <v>0</v>
      </c>
      <c r="J32" s="314">
        <v>5349</v>
      </c>
      <c r="K32" s="313">
        <v>0</v>
      </c>
      <c r="L32" s="313">
        <v>2</v>
      </c>
      <c r="M32" s="313">
        <v>11</v>
      </c>
      <c r="N32" s="314">
        <v>13</v>
      </c>
      <c r="O32" s="314">
        <v>5447</v>
      </c>
      <c r="P32" s="314">
        <v>2246</v>
      </c>
      <c r="Q32" s="314">
        <v>11</v>
      </c>
      <c r="R32" s="314">
        <v>7704</v>
      </c>
      <c r="S32" s="363"/>
      <c r="T32" s="363"/>
      <c r="U32" s="363"/>
      <c r="V32" s="363"/>
    </row>
    <row r="33" spans="2:22" ht="24" customHeight="1">
      <c r="B33" s="340">
        <v>2013</v>
      </c>
      <c r="C33" s="313">
        <v>1391</v>
      </c>
      <c r="D33" s="313">
        <v>948</v>
      </c>
      <c r="E33" s="313">
        <v>1</v>
      </c>
      <c r="F33" s="314">
        <v>2340</v>
      </c>
      <c r="G33" s="313">
        <v>4235</v>
      </c>
      <c r="H33" s="313">
        <v>1440</v>
      </c>
      <c r="I33" s="313">
        <v>0</v>
      </c>
      <c r="J33" s="314">
        <v>5675</v>
      </c>
      <c r="K33" s="313">
        <v>0</v>
      </c>
      <c r="L33" s="313">
        <v>0</v>
      </c>
      <c r="M33" s="313">
        <v>0</v>
      </c>
      <c r="N33" s="314">
        <v>0</v>
      </c>
      <c r="O33" s="314">
        <v>5626</v>
      </c>
      <c r="P33" s="314">
        <v>2388</v>
      </c>
      <c r="Q33" s="314">
        <v>1</v>
      </c>
      <c r="R33" s="314">
        <v>8015</v>
      </c>
      <c r="S33" s="363"/>
      <c r="T33" s="363"/>
      <c r="U33" s="363"/>
      <c r="V33" s="363"/>
    </row>
    <row r="34" spans="2:22" ht="24" customHeight="1">
      <c r="B34" s="340">
        <v>2014</v>
      </c>
      <c r="C34" s="313">
        <v>1471</v>
      </c>
      <c r="D34" s="313">
        <v>998</v>
      </c>
      <c r="E34" s="313">
        <v>2</v>
      </c>
      <c r="F34" s="314">
        <v>2471</v>
      </c>
      <c r="G34" s="313">
        <v>4367</v>
      </c>
      <c r="H34" s="313">
        <v>1416</v>
      </c>
      <c r="I34" s="313">
        <v>3</v>
      </c>
      <c r="J34" s="314">
        <v>5786</v>
      </c>
      <c r="K34" s="313">
        <v>4</v>
      </c>
      <c r="L34" s="313">
        <v>4</v>
      </c>
      <c r="M34" s="313">
        <v>0</v>
      </c>
      <c r="N34" s="314">
        <v>8</v>
      </c>
      <c r="O34" s="314">
        <v>5842</v>
      </c>
      <c r="P34" s="314">
        <v>2418</v>
      </c>
      <c r="Q34" s="314">
        <v>5</v>
      </c>
      <c r="R34" s="314">
        <v>8265</v>
      </c>
      <c r="S34" s="363"/>
      <c r="T34" s="363"/>
      <c r="U34" s="363"/>
      <c r="V34" s="363"/>
    </row>
    <row r="35" spans="2:22" ht="24" customHeight="1">
      <c r="B35" s="340">
        <v>2015</v>
      </c>
      <c r="C35" s="313">
        <v>1610</v>
      </c>
      <c r="D35" s="313">
        <v>1038</v>
      </c>
      <c r="E35" s="313">
        <v>0</v>
      </c>
      <c r="F35" s="314">
        <v>2648</v>
      </c>
      <c r="G35" s="313">
        <v>4586</v>
      </c>
      <c r="H35" s="313">
        <v>1515</v>
      </c>
      <c r="I35" s="313">
        <v>0</v>
      </c>
      <c r="J35" s="314">
        <v>6101</v>
      </c>
      <c r="K35" s="313">
        <v>4</v>
      </c>
      <c r="L35" s="313">
        <v>2</v>
      </c>
      <c r="M35" s="313">
        <v>0</v>
      </c>
      <c r="N35" s="314">
        <v>6</v>
      </c>
      <c r="O35" s="314">
        <v>6200</v>
      </c>
      <c r="P35" s="314">
        <v>2555</v>
      </c>
      <c r="Q35" s="314">
        <v>0</v>
      </c>
      <c r="R35" s="314">
        <v>8755</v>
      </c>
      <c r="S35" s="363"/>
      <c r="T35" s="363"/>
      <c r="U35" s="363"/>
      <c r="V35" s="363"/>
    </row>
    <row r="36" spans="2:22" ht="24" customHeight="1">
      <c r="B36" s="340">
        <v>2016</v>
      </c>
      <c r="C36" s="313">
        <v>1555</v>
      </c>
      <c r="D36" s="313">
        <v>1051</v>
      </c>
      <c r="E36" s="313">
        <v>0</v>
      </c>
      <c r="F36" s="314">
        <v>2606</v>
      </c>
      <c r="G36" s="313">
        <v>4813</v>
      </c>
      <c r="H36" s="313">
        <v>1569</v>
      </c>
      <c r="I36" s="313">
        <v>0</v>
      </c>
      <c r="J36" s="314">
        <v>6382</v>
      </c>
      <c r="K36" s="313">
        <v>0</v>
      </c>
      <c r="L36" s="313">
        <v>0</v>
      </c>
      <c r="M36" s="313">
        <v>0</v>
      </c>
      <c r="N36" s="314">
        <v>0</v>
      </c>
      <c r="O36" s="314">
        <v>6368</v>
      </c>
      <c r="P36" s="314">
        <v>2620</v>
      </c>
      <c r="Q36" s="314">
        <v>0</v>
      </c>
      <c r="R36" s="314">
        <v>8988</v>
      </c>
      <c r="S36" s="363"/>
      <c r="T36" s="363"/>
      <c r="U36" s="363"/>
      <c r="V36" s="363"/>
    </row>
    <row r="37" spans="2:22" ht="24" customHeight="1">
      <c r="B37" s="340">
        <v>2017</v>
      </c>
      <c r="C37" s="313">
        <v>1500</v>
      </c>
      <c r="D37" s="313">
        <v>1043</v>
      </c>
      <c r="E37" s="313">
        <v>0</v>
      </c>
      <c r="F37" s="314">
        <v>2543</v>
      </c>
      <c r="G37" s="313">
        <v>4664</v>
      </c>
      <c r="H37" s="313">
        <v>1608</v>
      </c>
      <c r="I37" s="313">
        <v>0</v>
      </c>
      <c r="J37" s="314">
        <v>6272</v>
      </c>
      <c r="K37" s="313">
        <v>4</v>
      </c>
      <c r="L37" s="313">
        <v>3</v>
      </c>
      <c r="M37" s="313">
        <v>7</v>
      </c>
      <c r="N37" s="314">
        <v>14</v>
      </c>
      <c r="O37" s="314">
        <v>6168</v>
      </c>
      <c r="P37" s="314">
        <v>2654</v>
      </c>
      <c r="Q37" s="314">
        <v>7</v>
      </c>
      <c r="R37" s="314">
        <v>8829</v>
      </c>
      <c r="S37" s="363"/>
      <c r="T37" s="363"/>
      <c r="U37" s="363"/>
      <c r="V37" s="363"/>
    </row>
    <row r="38" spans="2:22" ht="24" customHeight="1">
      <c r="B38" s="340">
        <v>2018</v>
      </c>
      <c r="C38" s="313">
        <v>1423</v>
      </c>
      <c r="D38" s="313">
        <v>974</v>
      </c>
      <c r="E38" s="313">
        <v>0</v>
      </c>
      <c r="F38" s="314">
        <v>2397</v>
      </c>
      <c r="G38" s="313">
        <v>4807</v>
      </c>
      <c r="H38" s="313">
        <v>1580</v>
      </c>
      <c r="I38" s="313">
        <v>0</v>
      </c>
      <c r="J38" s="314">
        <v>6387</v>
      </c>
      <c r="K38" s="313">
        <v>0</v>
      </c>
      <c r="L38" s="313">
        <v>0</v>
      </c>
      <c r="M38" s="313">
        <v>0</v>
      </c>
      <c r="N38" s="314">
        <v>0</v>
      </c>
      <c r="O38" s="314">
        <v>6230</v>
      </c>
      <c r="P38" s="314">
        <v>2554</v>
      </c>
      <c r="Q38" s="314">
        <v>0</v>
      </c>
      <c r="R38" s="314">
        <v>8784</v>
      </c>
      <c r="S38" s="363"/>
      <c r="T38" s="363"/>
      <c r="U38" s="363"/>
      <c r="V38" s="363"/>
    </row>
    <row r="39" spans="2:22" ht="24" customHeight="1">
      <c r="B39" s="340">
        <v>2019</v>
      </c>
      <c r="C39" s="313">
        <v>1420</v>
      </c>
      <c r="D39" s="313">
        <v>995</v>
      </c>
      <c r="E39" s="313">
        <v>1</v>
      </c>
      <c r="F39" s="314">
        <v>2416</v>
      </c>
      <c r="G39" s="313">
        <v>4900</v>
      </c>
      <c r="H39" s="313">
        <v>1688</v>
      </c>
      <c r="I39" s="313">
        <v>2</v>
      </c>
      <c r="J39" s="314">
        <v>6590</v>
      </c>
      <c r="K39" s="313">
        <v>0</v>
      </c>
      <c r="L39" s="313">
        <v>0</v>
      </c>
      <c r="M39" s="313">
        <v>0</v>
      </c>
      <c r="N39" s="314">
        <v>0</v>
      </c>
      <c r="O39" s="314">
        <v>6320</v>
      </c>
      <c r="P39" s="314">
        <v>2683</v>
      </c>
      <c r="Q39" s="314">
        <v>3</v>
      </c>
      <c r="R39" s="314">
        <v>9006</v>
      </c>
      <c r="S39" s="363"/>
      <c r="T39" s="363"/>
      <c r="U39" s="363"/>
      <c r="V39" s="363"/>
    </row>
    <row r="40" spans="2:22" ht="24" customHeight="1">
      <c r="B40" s="340">
        <v>2020</v>
      </c>
      <c r="C40" s="313">
        <v>1374</v>
      </c>
      <c r="D40" s="313">
        <v>1020</v>
      </c>
      <c r="E40" s="313">
        <v>0</v>
      </c>
      <c r="F40" s="314">
        <v>2394</v>
      </c>
      <c r="G40" s="313">
        <v>6307</v>
      </c>
      <c r="H40" s="313">
        <v>1655</v>
      </c>
      <c r="I40" s="313">
        <v>1</v>
      </c>
      <c r="J40" s="314">
        <v>7963</v>
      </c>
      <c r="K40" s="313">
        <v>0</v>
      </c>
      <c r="L40" s="313">
        <v>0</v>
      </c>
      <c r="M40" s="313">
        <v>0</v>
      </c>
      <c r="N40" s="314">
        <v>0</v>
      </c>
      <c r="O40" s="314">
        <v>7681</v>
      </c>
      <c r="P40" s="314">
        <v>2675</v>
      </c>
      <c r="Q40" s="314">
        <v>1</v>
      </c>
      <c r="R40" s="314">
        <v>10357</v>
      </c>
      <c r="S40" s="363"/>
      <c r="T40" s="363"/>
      <c r="U40" s="363"/>
      <c r="V40" s="363"/>
    </row>
    <row r="41" spans="2:22" ht="24" customHeight="1">
      <c r="B41" s="340">
        <v>2021</v>
      </c>
      <c r="C41" s="313">
        <v>1722</v>
      </c>
      <c r="D41" s="313">
        <v>1328</v>
      </c>
      <c r="E41" s="313">
        <v>0</v>
      </c>
      <c r="F41" s="314">
        <v>3050</v>
      </c>
      <c r="G41" s="313">
        <v>6416</v>
      </c>
      <c r="H41" s="313">
        <v>2443</v>
      </c>
      <c r="I41" s="313">
        <v>2</v>
      </c>
      <c r="J41" s="314">
        <v>8861</v>
      </c>
      <c r="K41" s="313">
        <f>O41-C41-G41</f>
        <v>0</v>
      </c>
      <c r="L41" s="313">
        <f>P41-D41-H41</f>
        <v>0</v>
      </c>
      <c r="M41" s="313">
        <f>Q41-E41-I41</f>
        <v>0</v>
      </c>
      <c r="N41" s="314">
        <f>R41-F41-J41</f>
        <v>0</v>
      </c>
      <c r="O41" s="314">
        <v>8138</v>
      </c>
      <c r="P41" s="314">
        <v>3771</v>
      </c>
      <c r="Q41" s="314">
        <v>2</v>
      </c>
      <c r="R41" s="314">
        <v>11911</v>
      </c>
      <c r="S41" s="363"/>
      <c r="T41" s="363"/>
      <c r="U41" s="363"/>
      <c r="V41" s="363"/>
    </row>
    <row r="42" spans="2:22" ht="24" customHeight="1">
      <c r="B42" s="340">
        <v>2022</v>
      </c>
      <c r="C42" s="313">
        <v>1666</v>
      </c>
      <c r="D42" s="313">
        <v>1308</v>
      </c>
      <c r="E42" s="313">
        <v>1</v>
      </c>
      <c r="F42" s="314">
        <v>2975</v>
      </c>
      <c r="G42" s="313">
        <v>6564</v>
      </c>
      <c r="H42" s="313">
        <v>2214</v>
      </c>
      <c r="I42" s="313">
        <v>8</v>
      </c>
      <c r="J42" s="314">
        <v>8786</v>
      </c>
      <c r="K42" s="313">
        <v>1</v>
      </c>
      <c r="L42" s="313">
        <v>0</v>
      </c>
      <c r="M42" s="313">
        <v>0</v>
      </c>
      <c r="N42" s="314">
        <v>1</v>
      </c>
      <c r="O42" s="314">
        <v>8231</v>
      </c>
      <c r="P42" s="314">
        <v>3522</v>
      </c>
      <c r="Q42" s="314">
        <v>9</v>
      </c>
      <c r="R42" s="314">
        <v>11762</v>
      </c>
      <c r="S42" s="363"/>
      <c r="T42" s="363"/>
      <c r="U42" s="363"/>
      <c r="V42" s="363"/>
    </row>
    <row r="43" spans="2:22" ht="24" customHeight="1">
      <c r="B43" s="340">
        <v>2023</v>
      </c>
      <c r="C43" s="313">
        <v>1525</v>
      </c>
      <c r="D43" s="313">
        <v>1235</v>
      </c>
      <c r="E43" s="313">
        <v>3</v>
      </c>
      <c r="F43" s="314">
        <f>SUM(C43:E43)</f>
        <v>2763</v>
      </c>
      <c r="G43" s="313">
        <v>6561</v>
      </c>
      <c r="H43" s="313">
        <v>2180</v>
      </c>
      <c r="I43" s="313">
        <v>10</v>
      </c>
      <c r="J43" s="314">
        <f>SUM(G43:I43)</f>
        <v>8751</v>
      </c>
      <c r="K43" s="313">
        <v>0</v>
      </c>
      <c r="L43" s="313">
        <v>0</v>
      </c>
      <c r="M43" s="313">
        <v>0</v>
      </c>
      <c r="N43" s="314">
        <v>0</v>
      </c>
      <c r="O43" s="314">
        <f t="shared" ref="O43:Q44" si="0">C43+G43+K43</f>
        <v>8086</v>
      </c>
      <c r="P43" s="314">
        <f t="shared" si="0"/>
        <v>3415</v>
      </c>
      <c r="Q43" s="314">
        <f t="shared" si="0"/>
        <v>13</v>
      </c>
      <c r="R43" s="314">
        <f>SUM(O43:Q43)</f>
        <v>11514</v>
      </c>
      <c r="S43" s="364"/>
      <c r="T43" s="363"/>
      <c r="U43" s="363"/>
      <c r="V43" s="363"/>
    </row>
    <row r="44" spans="2:22" ht="24" customHeight="1" thickBot="1">
      <c r="B44" s="365">
        <v>2024</v>
      </c>
      <c r="C44" s="366">
        <v>1519</v>
      </c>
      <c r="D44" s="366">
        <v>1150</v>
      </c>
      <c r="E44" s="313">
        <v>0</v>
      </c>
      <c r="F44" s="367">
        <f>SUM(C44:E44)</f>
        <v>2669</v>
      </c>
      <c r="G44" s="366">
        <v>7579</v>
      </c>
      <c r="H44" s="366">
        <v>2480</v>
      </c>
      <c r="I44" s="313">
        <v>13</v>
      </c>
      <c r="J44" s="367">
        <f>SUM(G44:I44)</f>
        <v>10072</v>
      </c>
      <c r="K44" s="313">
        <v>0</v>
      </c>
      <c r="L44" s="313">
        <v>0</v>
      </c>
      <c r="M44" s="313">
        <v>0</v>
      </c>
      <c r="N44" s="314">
        <v>0</v>
      </c>
      <c r="O44" s="314">
        <f t="shared" si="0"/>
        <v>9098</v>
      </c>
      <c r="P44" s="314">
        <f t="shared" si="0"/>
        <v>3630</v>
      </c>
      <c r="Q44" s="314">
        <f t="shared" si="0"/>
        <v>13</v>
      </c>
      <c r="R44" s="314">
        <f>SUM(O44:Q44)</f>
        <v>12741</v>
      </c>
      <c r="S44" s="368"/>
      <c r="T44" s="369"/>
      <c r="U44" s="368"/>
      <c r="V44" s="369"/>
    </row>
    <row r="45" spans="2:22" ht="24" customHeight="1">
      <c r="B45" s="595" t="s">
        <v>851</v>
      </c>
      <c r="C45" s="595"/>
      <c r="D45" s="595"/>
      <c r="E45" s="595"/>
      <c r="F45" s="595"/>
      <c r="G45" s="595"/>
      <c r="H45" s="596" t="s">
        <v>852</v>
      </c>
      <c r="I45" s="596"/>
      <c r="J45" s="596"/>
      <c r="K45" s="596"/>
      <c r="L45" s="596"/>
      <c r="M45" s="596"/>
      <c r="N45" s="596"/>
      <c r="O45" s="596"/>
      <c r="P45" s="596"/>
      <c r="Q45" s="596"/>
      <c r="R45" s="596"/>
    </row>
    <row r="46" spans="2:22" s="336" customFormat="1" ht="37.5" customHeight="1">
      <c r="B46" s="322"/>
      <c r="C46" s="322"/>
      <c r="D46" s="322"/>
      <c r="E46" s="322"/>
      <c r="F46" s="322"/>
      <c r="G46" s="322"/>
      <c r="H46" s="370"/>
      <c r="I46" s="370"/>
      <c r="J46" s="370"/>
      <c r="K46" s="370"/>
      <c r="L46" s="370"/>
      <c r="M46" s="370"/>
      <c r="N46" s="370"/>
      <c r="O46" s="370"/>
      <c r="P46" s="370"/>
      <c r="Q46" s="370"/>
      <c r="R46" s="370"/>
    </row>
  </sheetData>
  <mergeCells count="9">
    <mergeCell ref="B45:G45"/>
    <mergeCell ref="H45:R45"/>
    <mergeCell ref="B2:R2"/>
    <mergeCell ref="B3:R3"/>
    <mergeCell ref="B4:B5"/>
    <mergeCell ref="C4:F4"/>
    <mergeCell ref="G4:J4"/>
    <mergeCell ref="K4:N4"/>
    <mergeCell ref="O4:R4"/>
  </mergeCells>
  <pageMargins left="0.70866141732283472" right="0.70866141732283472" top="0.74803149606299213" bottom="0.74803149606299213" header="0.31496062992125984" footer="0.31496062992125984"/>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305E-CDEE-4CFD-AE6C-E8F53768ED6B}">
  <dimension ref="B1:J24"/>
  <sheetViews>
    <sheetView showGridLines="0" rightToLeft="1" zoomScaleNormal="100" workbookViewId="0">
      <selection activeCell="H24" sqref="H24"/>
    </sheetView>
  </sheetViews>
  <sheetFormatPr defaultColWidth="8.7265625" defaultRowHeight="25" customHeight="1"/>
  <cols>
    <col min="1" max="2" width="15.54296875" style="60" customWidth="1"/>
    <col min="3" max="6" width="11.1796875" style="60" customWidth="1"/>
    <col min="7" max="7" width="15.54296875" style="60" customWidth="1"/>
    <col min="8" max="9" width="8.7265625" style="60"/>
    <col min="10" max="10" width="8.1796875" style="60" customWidth="1"/>
    <col min="11" max="16384" width="8.7265625" style="60"/>
  </cols>
  <sheetData>
    <row r="1" spans="2:10" ht="50.15" customHeight="1"/>
    <row r="2" spans="2:10" ht="24" customHeight="1">
      <c r="B2" s="501" t="s">
        <v>325</v>
      </c>
      <c r="C2" s="501"/>
      <c r="D2" s="501"/>
      <c r="E2" s="501"/>
      <c r="F2" s="501"/>
      <c r="G2" s="501"/>
      <c r="H2" s="154"/>
      <c r="I2" s="154"/>
      <c r="J2" s="154"/>
    </row>
    <row r="3" spans="2:10" ht="24" customHeight="1">
      <c r="B3" s="499" t="s">
        <v>326</v>
      </c>
      <c r="C3" s="499"/>
      <c r="D3" s="499"/>
      <c r="E3" s="499"/>
      <c r="F3" s="499"/>
      <c r="G3" s="499"/>
      <c r="H3" s="155"/>
      <c r="I3" s="155"/>
      <c r="J3" s="155"/>
    </row>
    <row r="4" spans="2:10" ht="25" customHeight="1">
      <c r="B4" s="502" t="s">
        <v>327</v>
      </c>
      <c r="C4" s="504" t="s">
        <v>328</v>
      </c>
      <c r="D4" s="504"/>
      <c r="E4" s="505" t="s">
        <v>329</v>
      </c>
      <c r="F4" s="505"/>
      <c r="G4" s="506" t="s">
        <v>330</v>
      </c>
    </row>
    <row r="5" spans="2:10" ht="25" customHeight="1">
      <c r="B5" s="503"/>
      <c r="C5" s="508" t="s">
        <v>331</v>
      </c>
      <c r="D5" s="508"/>
      <c r="E5" s="509" t="s">
        <v>332</v>
      </c>
      <c r="F5" s="509"/>
      <c r="G5" s="506"/>
    </row>
    <row r="6" spans="2:10" ht="25" customHeight="1">
      <c r="B6" s="503"/>
      <c r="C6" s="27" t="s">
        <v>333</v>
      </c>
      <c r="D6" s="27" t="s">
        <v>334</v>
      </c>
      <c r="E6" s="28" t="s">
        <v>333</v>
      </c>
      <c r="F6" s="29" t="s">
        <v>334</v>
      </c>
      <c r="G6" s="506"/>
    </row>
    <row r="7" spans="2:10" ht="25" customHeight="1">
      <c r="B7" s="503"/>
      <c r="C7" s="30" t="s">
        <v>335</v>
      </c>
      <c r="D7" s="31" t="s">
        <v>336</v>
      </c>
      <c r="E7" s="31" t="s">
        <v>335</v>
      </c>
      <c r="F7" s="32" t="s">
        <v>336</v>
      </c>
      <c r="G7" s="507"/>
    </row>
    <row r="8" spans="2:10" ht="25" customHeight="1">
      <c r="B8" s="156">
        <v>2010</v>
      </c>
      <c r="C8" s="157">
        <v>7553</v>
      </c>
      <c r="D8" s="157">
        <v>1798</v>
      </c>
      <c r="E8" s="157">
        <v>737</v>
      </c>
      <c r="F8" s="157">
        <v>5016</v>
      </c>
      <c r="G8" s="158">
        <v>15104</v>
      </c>
      <c r="H8" s="159"/>
      <c r="I8" s="159"/>
    </row>
    <row r="9" spans="2:10" ht="25" customHeight="1">
      <c r="B9" s="156">
        <v>2011</v>
      </c>
      <c r="C9" s="157">
        <v>7239</v>
      </c>
      <c r="D9" s="157">
        <v>1852</v>
      </c>
      <c r="E9" s="157">
        <v>809</v>
      </c>
      <c r="F9" s="157">
        <v>5205</v>
      </c>
      <c r="G9" s="158">
        <v>15105</v>
      </c>
      <c r="H9" s="159"/>
      <c r="I9" s="159"/>
    </row>
    <row r="10" spans="2:10" ht="25" customHeight="1">
      <c r="B10" s="156">
        <v>2012</v>
      </c>
      <c r="C10" s="157">
        <v>6962</v>
      </c>
      <c r="D10" s="157">
        <v>1791</v>
      </c>
      <c r="E10" s="157">
        <v>824</v>
      </c>
      <c r="F10" s="157">
        <v>5357</v>
      </c>
      <c r="G10" s="158">
        <v>14934</v>
      </c>
      <c r="H10" s="159"/>
      <c r="I10" s="159"/>
    </row>
    <row r="11" spans="2:10" ht="25" customHeight="1">
      <c r="B11" s="156">
        <v>2013</v>
      </c>
      <c r="C11" s="157">
        <v>7411</v>
      </c>
      <c r="D11" s="157">
        <v>2109</v>
      </c>
      <c r="E11" s="157">
        <v>898</v>
      </c>
      <c r="F11" s="157">
        <v>6023</v>
      </c>
      <c r="G11" s="158">
        <v>16441</v>
      </c>
      <c r="H11" s="159"/>
      <c r="I11" s="159"/>
    </row>
    <row r="12" spans="2:10" ht="25" customHeight="1">
      <c r="B12" s="156">
        <v>2014</v>
      </c>
      <c r="C12" s="157">
        <v>7401</v>
      </c>
      <c r="D12" s="157">
        <v>2159</v>
      </c>
      <c r="E12" s="157">
        <v>838</v>
      </c>
      <c r="F12" s="157">
        <v>6519</v>
      </c>
      <c r="G12" s="158">
        <v>16917</v>
      </c>
      <c r="H12" s="159"/>
      <c r="I12" s="159"/>
    </row>
    <row r="13" spans="2:10" ht="25" customHeight="1">
      <c r="B13" s="156">
        <v>2015</v>
      </c>
      <c r="C13" s="157">
        <v>7202</v>
      </c>
      <c r="D13" s="157">
        <v>2013</v>
      </c>
      <c r="E13" s="157">
        <v>838</v>
      </c>
      <c r="F13" s="157">
        <v>6195</v>
      </c>
      <c r="G13" s="158">
        <v>16248</v>
      </c>
      <c r="H13" s="159"/>
      <c r="I13" s="159"/>
    </row>
    <row r="14" spans="2:10" ht="25" customHeight="1">
      <c r="B14" s="156">
        <v>2016</v>
      </c>
      <c r="C14" s="157">
        <v>7095</v>
      </c>
      <c r="D14" s="157">
        <v>1966</v>
      </c>
      <c r="E14" s="157">
        <v>866</v>
      </c>
      <c r="F14" s="157">
        <v>5851</v>
      </c>
      <c r="G14" s="158">
        <v>15778</v>
      </c>
      <c r="H14" s="159"/>
      <c r="I14" s="159"/>
    </row>
    <row r="15" spans="2:10" ht="25" customHeight="1">
      <c r="B15" s="156">
        <v>2017</v>
      </c>
      <c r="C15" s="157">
        <v>6875</v>
      </c>
      <c r="D15" s="157">
        <v>1965</v>
      </c>
      <c r="E15" s="157">
        <v>633</v>
      </c>
      <c r="F15" s="157">
        <v>5673</v>
      </c>
      <c r="G15" s="158">
        <v>15146</v>
      </c>
      <c r="H15" s="159"/>
      <c r="I15" s="159"/>
    </row>
    <row r="16" spans="2:10" ht="25" customHeight="1">
      <c r="B16" s="156">
        <v>2018</v>
      </c>
      <c r="C16" s="157">
        <v>6400</v>
      </c>
      <c r="D16" s="157">
        <v>1978</v>
      </c>
      <c r="E16" s="157">
        <v>717</v>
      </c>
      <c r="F16" s="157">
        <v>5709</v>
      </c>
      <c r="G16" s="158">
        <v>14804</v>
      </c>
      <c r="H16" s="159"/>
      <c r="I16" s="159"/>
    </row>
    <row r="17" spans="2:9" ht="25" customHeight="1">
      <c r="B17" s="156">
        <v>2019</v>
      </c>
      <c r="C17" s="157">
        <v>6322</v>
      </c>
      <c r="D17" s="157">
        <v>2002</v>
      </c>
      <c r="E17" s="157">
        <v>612</v>
      </c>
      <c r="F17" s="157">
        <v>5973</v>
      </c>
      <c r="G17" s="158">
        <v>14909</v>
      </c>
      <c r="H17" s="159"/>
      <c r="I17" s="159"/>
    </row>
    <row r="18" spans="2:9" ht="25" customHeight="1">
      <c r="B18" s="156">
        <v>2020</v>
      </c>
      <c r="C18" s="157">
        <v>8817</v>
      </c>
      <c r="D18" s="157">
        <v>2145</v>
      </c>
      <c r="E18" s="157">
        <v>685</v>
      </c>
      <c r="F18" s="157">
        <v>6006</v>
      </c>
      <c r="G18" s="158">
        <v>17653</v>
      </c>
      <c r="H18" s="159"/>
      <c r="I18" s="159"/>
    </row>
    <row r="19" spans="2:9" ht="25" customHeight="1">
      <c r="B19" s="156">
        <v>2021</v>
      </c>
      <c r="C19" s="157">
        <v>7654</v>
      </c>
      <c r="D19" s="157">
        <v>2325</v>
      </c>
      <c r="E19" s="157">
        <v>660</v>
      </c>
      <c r="F19" s="157">
        <v>7741</v>
      </c>
      <c r="G19" s="158">
        <v>18380</v>
      </c>
      <c r="H19" s="159"/>
      <c r="I19" s="159"/>
    </row>
    <row r="20" spans="2:9" ht="25" customHeight="1">
      <c r="B20" s="156">
        <v>2022</v>
      </c>
      <c r="C20" s="157">
        <v>5707</v>
      </c>
      <c r="D20" s="157">
        <v>1955</v>
      </c>
      <c r="E20" s="157">
        <v>548</v>
      </c>
      <c r="F20" s="157">
        <v>7618</v>
      </c>
      <c r="G20" s="158">
        <v>15828</v>
      </c>
      <c r="H20" s="159"/>
      <c r="I20" s="159"/>
    </row>
    <row r="21" spans="2:9" ht="25" customHeight="1">
      <c r="B21" s="156">
        <v>2023</v>
      </c>
      <c r="C21" s="157">
        <v>6498</v>
      </c>
      <c r="D21" s="157">
        <v>2047</v>
      </c>
      <c r="E21" s="157">
        <v>581</v>
      </c>
      <c r="F21" s="157">
        <v>8246</v>
      </c>
      <c r="G21" s="158">
        <v>17372</v>
      </c>
      <c r="H21" s="159"/>
      <c r="I21" s="159"/>
    </row>
    <row r="22" spans="2:9" ht="25" customHeight="1" thickBot="1">
      <c r="B22" s="160">
        <v>2024</v>
      </c>
      <c r="C22" s="161">
        <v>7286</v>
      </c>
      <c r="D22" s="161">
        <v>2095</v>
      </c>
      <c r="E22" s="161">
        <v>619</v>
      </c>
      <c r="F22" s="161">
        <v>8140</v>
      </c>
      <c r="G22" s="162">
        <v>18140</v>
      </c>
      <c r="H22" s="159"/>
      <c r="I22" s="163"/>
    </row>
    <row r="23" spans="2:9" ht="74.25" customHeight="1">
      <c r="B23" s="497" t="s">
        <v>337</v>
      </c>
      <c r="C23" s="497"/>
      <c r="D23" s="497"/>
      <c r="E23" s="488" t="s">
        <v>338</v>
      </c>
      <c r="F23" s="488"/>
      <c r="G23" s="488"/>
    </row>
    <row r="24" spans="2:9" ht="25" customHeight="1">
      <c r="I24" s="159"/>
    </row>
  </sheetData>
  <mergeCells count="10">
    <mergeCell ref="B23:D23"/>
    <mergeCell ref="E23:G23"/>
    <mergeCell ref="B2:G2"/>
    <mergeCell ref="B3:G3"/>
    <mergeCell ref="B4:B7"/>
    <mergeCell ref="C4:D4"/>
    <mergeCell ref="E4:F4"/>
    <mergeCell ref="G4:G7"/>
    <mergeCell ref="C5:D5"/>
    <mergeCell ref="E5:F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EC23-25BF-4372-9777-9D53F0FEED99}">
  <dimension ref="B1:BT18"/>
  <sheetViews>
    <sheetView showGridLines="0" rightToLeft="1" topLeftCell="W1" zoomScaleNormal="100" zoomScaleSheetLayoutView="100" workbookViewId="0">
      <selection activeCell="AG11" sqref="AG11"/>
    </sheetView>
  </sheetViews>
  <sheetFormatPr defaultColWidth="9" defaultRowHeight="25" customHeight="1"/>
  <cols>
    <col min="1" max="1" width="15.7265625" style="323" customWidth="1"/>
    <col min="2" max="2" width="15.54296875" style="323" customWidth="1"/>
    <col min="3" max="18" width="6.54296875" style="323" customWidth="1"/>
    <col min="19" max="19" width="15.54296875" style="323" customWidth="1"/>
    <col min="20" max="16384" width="9" style="323"/>
  </cols>
  <sheetData>
    <row r="1" spans="2:72"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c r="BR1" s="19"/>
      <c r="BS1" s="19"/>
      <c r="BT1" s="19"/>
    </row>
    <row r="2" spans="2:72" ht="25" customHeight="1">
      <c r="B2" s="585" t="s">
        <v>940</v>
      </c>
      <c r="C2" s="585"/>
      <c r="D2" s="585"/>
      <c r="E2" s="585"/>
      <c r="F2" s="585"/>
      <c r="G2" s="585"/>
      <c r="H2" s="585"/>
      <c r="I2" s="585"/>
      <c r="J2" s="585"/>
      <c r="K2" s="585"/>
      <c r="L2" s="585"/>
      <c r="M2" s="585"/>
      <c r="N2" s="585"/>
      <c r="O2" s="585"/>
      <c r="P2" s="585"/>
      <c r="Q2" s="585"/>
      <c r="R2" s="585"/>
      <c r="S2" s="585"/>
      <c r="U2" s="600" t="s">
        <v>941</v>
      </c>
      <c r="V2" s="600"/>
      <c r="W2" s="600"/>
      <c r="X2" s="600"/>
      <c r="Y2" s="600"/>
      <c r="Z2" s="600"/>
      <c r="AA2" s="600"/>
      <c r="AB2" s="600"/>
      <c r="AC2" s="600"/>
      <c r="AD2" s="600"/>
      <c r="AE2" s="600"/>
      <c r="AF2" s="600"/>
      <c r="AG2" s="600"/>
      <c r="AH2" s="600"/>
      <c r="AI2" s="600"/>
      <c r="AJ2" s="600"/>
      <c r="AK2" s="600"/>
      <c r="AL2" s="600"/>
      <c r="AN2" s="600" t="s">
        <v>942</v>
      </c>
      <c r="AO2" s="600"/>
      <c r="AP2" s="600"/>
      <c r="AQ2" s="600"/>
      <c r="AR2" s="600"/>
      <c r="AS2" s="600"/>
      <c r="AT2" s="600"/>
      <c r="AU2" s="600"/>
      <c r="AV2" s="600"/>
      <c r="AW2" s="600"/>
      <c r="AX2" s="600"/>
      <c r="AY2" s="600"/>
      <c r="AZ2" s="600"/>
      <c r="BA2" s="600"/>
      <c r="BB2" s="600"/>
      <c r="BC2" s="600"/>
      <c r="BD2" s="600"/>
      <c r="BE2" s="600"/>
      <c r="BG2" s="600" t="s">
        <v>943</v>
      </c>
      <c r="BH2" s="600"/>
      <c r="BI2" s="600"/>
      <c r="BJ2" s="600"/>
      <c r="BK2" s="600"/>
      <c r="BL2" s="600"/>
      <c r="BM2" s="600"/>
      <c r="BN2" s="600"/>
      <c r="BO2" s="600"/>
      <c r="BP2" s="600"/>
      <c r="BQ2" s="600"/>
      <c r="BR2" s="600"/>
      <c r="BS2" s="600"/>
      <c r="BT2" s="600"/>
    </row>
    <row r="3" spans="2:72" ht="25" customHeight="1">
      <c r="B3" s="586" t="s">
        <v>944</v>
      </c>
      <c r="C3" s="586"/>
      <c r="D3" s="586"/>
      <c r="E3" s="586"/>
      <c r="F3" s="586"/>
      <c r="G3" s="586"/>
      <c r="H3" s="586"/>
      <c r="I3" s="586"/>
      <c r="J3" s="586"/>
      <c r="K3" s="586"/>
      <c r="L3" s="586"/>
      <c r="M3" s="586"/>
      <c r="N3" s="586"/>
      <c r="O3" s="586"/>
      <c r="P3" s="586"/>
      <c r="Q3" s="586"/>
      <c r="R3" s="586"/>
      <c r="S3" s="586"/>
      <c r="U3" s="601" t="s">
        <v>945</v>
      </c>
      <c r="V3" s="601"/>
      <c r="W3" s="601"/>
      <c r="X3" s="601"/>
      <c r="Y3" s="601"/>
      <c r="Z3" s="601"/>
      <c r="AA3" s="601"/>
      <c r="AB3" s="601"/>
      <c r="AC3" s="601"/>
      <c r="AD3" s="601"/>
      <c r="AE3" s="601"/>
      <c r="AF3" s="601"/>
      <c r="AG3" s="601"/>
      <c r="AH3" s="601"/>
      <c r="AI3" s="601"/>
      <c r="AJ3" s="601"/>
      <c r="AK3" s="601"/>
      <c r="AL3" s="601"/>
      <c r="AN3" s="601" t="s">
        <v>946</v>
      </c>
      <c r="AO3" s="601"/>
      <c r="AP3" s="601"/>
      <c r="AQ3" s="601"/>
      <c r="AR3" s="601"/>
      <c r="AS3" s="601"/>
      <c r="AT3" s="601"/>
      <c r="AU3" s="601"/>
      <c r="AV3" s="601"/>
      <c r="AW3" s="601"/>
      <c r="AX3" s="601"/>
      <c r="AY3" s="601"/>
      <c r="AZ3" s="601"/>
      <c r="BA3" s="601"/>
      <c r="BB3" s="601"/>
      <c r="BC3" s="601"/>
      <c r="BD3" s="601"/>
      <c r="BE3" s="601"/>
      <c r="BG3" s="601" t="s">
        <v>947</v>
      </c>
      <c r="BH3" s="601"/>
      <c r="BI3" s="601"/>
      <c r="BJ3" s="601"/>
      <c r="BK3" s="601"/>
      <c r="BL3" s="601"/>
      <c r="BM3" s="601"/>
      <c r="BN3" s="601"/>
      <c r="BO3" s="601"/>
      <c r="BP3" s="601"/>
      <c r="BQ3" s="601"/>
      <c r="BR3" s="601"/>
      <c r="BS3" s="601"/>
      <c r="BT3" s="601"/>
    </row>
    <row r="4" spans="2:72" ht="35.15" customHeight="1">
      <c r="B4" s="614" t="s">
        <v>867</v>
      </c>
      <c r="C4" s="589" t="s">
        <v>845</v>
      </c>
      <c r="D4" s="590"/>
      <c r="E4" s="590"/>
      <c r="F4" s="591"/>
      <c r="G4" s="589" t="s">
        <v>846</v>
      </c>
      <c r="H4" s="590"/>
      <c r="I4" s="590"/>
      <c r="J4" s="591"/>
      <c r="K4" s="589" t="s">
        <v>1088</v>
      </c>
      <c r="L4" s="590"/>
      <c r="M4" s="590"/>
      <c r="N4" s="591"/>
      <c r="O4" s="592" t="s">
        <v>948</v>
      </c>
      <c r="P4" s="593"/>
      <c r="Q4" s="593"/>
      <c r="R4" s="594"/>
      <c r="S4" s="614" t="s">
        <v>869</v>
      </c>
      <c r="U4" s="612" t="s">
        <v>867</v>
      </c>
      <c r="V4" s="602" t="s">
        <v>845</v>
      </c>
      <c r="W4" s="603"/>
      <c r="X4" s="603"/>
      <c r="Y4" s="604"/>
      <c r="Z4" s="602" t="s">
        <v>846</v>
      </c>
      <c r="AA4" s="603"/>
      <c r="AB4" s="603"/>
      <c r="AC4" s="604"/>
      <c r="AD4" s="602" t="s">
        <v>1088</v>
      </c>
      <c r="AE4" s="603"/>
      <c r="AF4" s="603"/>
      <c r="AG4" s="604"/>
      <c r="AH4" s="607" t="s">
        <v>948</v>
      </c>
      <c r="AI4" s="608"/>
      <c r="AJ4" s="608"/>
      <c r="AK4" s="609"/>
      <c r="AL4" s="612" t="s">
        <v>869</v>
      </c>
      <c r="AN4" s="612" t="s">
        <v>867</v>
      </c>
      <c r="AO4" s="602" t="s">
        <v>845</v>
      </c>
      <c r="AP4" s="603"/>
      <c r="AQ4" s="603"/>
      <c r="AR4" s="604"/>
      <c r="AS4" s="602" t="s">
        <v>846</v>
      </c>
      <c r="AT4" s="603"/>
      <c r="AU4" s="603"/>
      <c r="AV4" s="604"/>
      <c r="AW4" s="602" t="s">
        <v>1088</v>
      </c>
      <c r="AX4" s="603"/>
      <c r="AY4" s="603"/>
      <c r="AZ4" s="604"/>
      <c r="BA4" s="607" t="s">
        <v>948</v>
      </c>
      <c r="BB4" s="608"/>
      <c r="BC4" s="608"/>
      <c r="BD4" s="609"/>
      <c r="BE4" s="612" t="s">
        <v>869</v>
      </c>
      <c r="BG4" s="612" t="s">
        <v>867</v>
      </c>
      <c r="BH4" s="602" t="s">
        <v>864</v>
      </c>
      <c r="BI4" s="603"/>
      <c r="BJ4" s="603"/>
      <c r="BK4" s="604"/>
      <c r="BL4" s="602" t="s">
        <v>846</v>
      </c>
      <c r="BM4" s="603"/>
      <c r="BN4" s="603"/>
      <c r="BO4" s="604"/>
      <c r="BP4" s="607" t="s">
        <v>939</v>
      </c>
      <c r="BQ4" s="608"/>
      <c r="BR4" s="608"/>
      <c r="BS4" s="609"/>
      <c r="BT4" s="612" t="s">
        <v>869</v>
      </c>
    </row>
    <row r="5" spans="2:72" ht="35.15" customHeight="1">
      <c r="B5" s="615"/>
      <c r="C5" s="311" t="s">
        <v>949</v>
      </c>
      <c r="D5" s="311" t="s">
        <v>950</v>
      </c>
      <c r="E5" s="311" t="s">
        <v>1089</v>
      </c>
      <c r="F5" s="311" t="s">
        <v>850</v>
      </c>
      <c r="G5" s="311" t="s">
        <v>949</v>
      </c>
      <c r="H5" s="311" t="s">
        <v>950</v>
      </c>
      <c r="I5" s="311" t="s">
        <v>1089</v>
      </c>
      <c r="J5" s="311" t="s">
        <v>850</v>
      </c>
      <c r="K5" s="311" t="s">
        <v>949</v>
      </c>
      <c r="L5" s="311" t="s">
        <v>950</v>
      </c>
      <c r="M5" s="311" t="s">
        <v>1089</v>
      </c>
      <c r="N5" s="311" t="s">
        <v>850</v>
      </c>
      <c r="O5" s="311" t="s">
        <v>949</v>
      </c>
      <c r="P5" s="311" t="s">
        <v>951</v>
      </c>
      <c r="Q5" s="311" t="s">
        <v>1089</v>
      </c>
      <c r="R5" s="311" t="s">
        <v>850</v>
      </c>
      <c r="S5" s="615"/>
      <c r="U5" s="613"/>
      <c r="V5" s="347" t="s">
        <v>949</v>
      </c>
      <c r="W5" s="347" t="s">
        <v>950</v>
      </c>
      <c r="X5" s="347" t="s">
        <v>1089</v>
      </c>
      <c r="Y5" s="347" t="s">
        <v>850</v>
      </c>
      <c r="Z5" s="347" t="s">
        <v>949</v>
      </c>
      <c r="AA5" s="347" t="s">
        <v>950</v>
      </c>
      <c r="AB5" s="347" t="s">
        <v>1089</v>
      </c>
      <c r="AC5" s="347" t="s">
        <v>850</v>
      </c>
      <c r="AD5" s="347" t="s">
        <v>949</v>
      </c>
      <c r="AE5" s="347" t="s">
        <v>950</v>
      </c>
      <c r="AF5" s="347" t="s">
        <v>1089</v>
      </c>
      <c r="AG5" s="347" t="s">
        <v>850</v>
      </c>
      <c r="AH5" s="347" t="s">
        <v>949</v>
      </c>
      <c r="AI5" s="347" t="s">
        <v>951</v>
      </c>
      <c r="AJ5" s="347" t="s">
        <v>1089</v>
      </c>
      <c r="AK5" s="347" t="s">
        <v>850</v>
      </c>
      <c r="AL5" s="613"/>
      <c r="AN5" s="613"/>
      <c r="AO5" s="347" t="s">
        <v>949</v>
      </c>
      <c r="AP5" s="347" t="s">
        <v>950</v>
      </c>
      <c r="AQ5" s="347" t="s">
        <v>1089</v>
      </c>
      <c r="AR5" s="347" t="s">
        <v>850</v>
      </c>
      <c r="AS5" s="347" t="s">
        <v>949</v>
      </c>
      <c r="AT5" s="347" t="s">
        <v>950</v>
      </c>
      <c r="AU5" s="347" t="s">
        <v>1089</v>
      </c>
      <c r="AV5" s="347" t="s">
        <v>850</v>
      </c>
      <c r="AW5" s="347" t="s">
        <v>949</v>
      </c>
      <c r="AX5" s="347" t="s">
        <v>950</v>
      </c>
      <c r="AY5" s="347" t="s">
        <v>1089</v>
      </c>
      <c r="AZ5" s="347" t="s">
        <v>850</v>
      </c>
      <c r="BA5" s="347" t="s">
        <v>949</v>
      </c>
      <c r="BB5" s="347" t="s">
        <v>951</v>
      </c>
      <c r="BC5" s="347" t="s">
        <v>1089</v>
      </c>
      <c r="BD5" s="347" t="s">
        <v>850</v>
      </c>
      <c r="BE5" s="613"/>
      <c r="BG5" s="613"/>
      <c r="BH5" s="347" t="s">
        <v>952</v>
      </c>
      <c r="BI5" s="347" t="s">
        <v>951</v>
      </c>
      <c r="BJ5" s="347" t="s">
        <v>1089</v>
      </c>
      <c r="BK5" s="347" t="s">
        <v>850</v>
      </c>
      <c r="BL5" s="347" t="s">
        <v>952</v>
      </c>
      <c r="BM5" s="347" t="s">
        <v>950</v>
      </c>
      <c r="BN5" s="347" t="s">
        <v>1089</v>
      </c>
      <c r="BO5" s="347" t="s">
        <v>850</v>
      </c>
      <c r="BP5" s="347" t="s">
        <v>949</v>
      </c>
      <c r="BQ5" s="347" t="s">
        <v>950</v>
      </c>
      <c r="BR5" s="347" t="s">
        <v>1089</v>
      </c>
      <c r="BS5" s="347" t="s">
        <v>850</v>
      </c>
      <c r="BT5" s="613"/>
    </row>
    <row r="6" spans="2:72" ht="25" customHeight="1">
      <c r="B6" s="329" t="s">
        <v>953</v>
      </c>
      <c r="C6" s="313">
        <v>794</v>
      </c>
      <c r="D6" s="313">
        <v>535</v>
      </c>
      <c r="E6" s="313">
        <v>0</v>
      </c>
      <c r="F6" s="314">
        <f>SUM(C6:E6)</f>
        <v>1329</v>
      </c>
      <c r="G6" s="313">
        <v>2208</v>
      </c>
      <c r="H6" s="313">
        <v>937</v>
      </c>
      <c r="I6" s="313">
        <v>12</v>
      </c>
      <c r="J6" s="314">
        <f>SUM(G6:I6)</f>
        <v>3157</v>
      </c>
      <c r="K6" s="313">
        <v>0</v>
      </c>
      <c r="L6" s="313">
        <v>0</v>
      </c>
      <c r="M6" s="313">
        <v>0</v>
      </c>
      <c r="N6" s="314">
        <f>SUM(K6:M6)</f>
        <v>0</v>
      </c>
      <c r="O6" s="314">
        <f>C6+G6+K6</f>
        <v>3002</v>
      </c>
      <c r="P6" s="314">
        <f t="shared" ref="P6:Q12" si="0">D6+H6+L6</f>
        <v>1472</v>
      </c>
      <c r="Q6" s="314">
        <f t="shared" si="0"/>
        <v>12</v>
      </c>
      <c r="R6" s="314">
        <f>SUM(O6:Q6)</f>
        <v>4486</v>
      </c>
      <c r="S6" s="372" t="s">
        <v>954</v>
      </c>
      <c r="U6" s="20" t="s">
        <v>953</v>
      </c>
      <c r="V6" s="349">
        <v>791</v>
      </c>
      <c r="W6" s="349">
        <v>573</v>
      </c>
      <c r="X6" s="349">
        <v>3</v>
      </c>
      <c r="Y6" s="350">
        <f>SUM(V6:X6)</f>
        <v>1367</v>
      </c>
      <c r="Z6" s="349">
        <v>1931</v>
      </c>
      <c r="AA6" s="349">
        <v>838</v>
      </c>
      <c r="AB6" s="349">
        <v>10</v>
      </c>
      <c r="AC6" s="350">
        <f>SUM(Z6:AB6)</f>
        <v>2779</v>
      </c>
      <c r="AD6" s="349">
        <v>0</v>
      </c>
      <c r="AE6" s="349">
        <v>0</v>
      </c>
      <c r="AF6" s="349">
        <v>0</v>
      </c>
      <c r="AG6" s="350">
        <f>SUM(AD6:AF6)</f>
        <v>0</v>
      </c>
      <c r="AH6" s="350">
        <f>V6+Z6+AD6</f>
        <v>2722</v>
      </c>
      <c r="AI6" s="350">
        <f t="shared" ref="AI6:AJ12" si="1">W6+AA6+AE6</f>
        <v>1411</v>
      </c>
      <c r="AJ6" s="350">
        <f t="shared" si="1"/>
        <v>13</v>
      </c>
      <c r="AK6" s="350">
        <f>SUM(AH6:AJ6)</f>
        <v>4146</v>
      </c>
      <c r="AL6" s="402" t="s">
        <v>954</v>
      </c>
      <c r="AN6" s="20" t="s">
        <v>953</v>
      </c>
      <c r="AO6" s="349">
        <v>792</v>
      </c>
      <c r="AP6" s="349">
        <v>647</v>
      </c>
      <c r="AQ6" s="349">
        <v>1</v>
      </c>
      <c r="AR6" s="350">
        <v>1440</v>
      </c>
      <c r="AS6" s="349">
        <v>1862</v>
      </c>
      <c r="AT6" s="349">
        <v>753</v>
      </c>
      <c r="AU6" s="349">
        <v>8</v>
      </c>
      <c r="AV6" s="350">
        <v>2623</v>
      </c>
      <c r="AW6" s="349">
        <v>1</v>
      </c>
      <c r="AX6" s="349">
        <v>0</v>
      </c>
      <c r="AY6" s="349">
        <v>0</v>
      </c>
      <c r="AZ6" s="350">
        <v>1</v>
      </c>
      <c r="BA6" s="350">
        <v>2655</v>
      </c>
      <c r="BB6" s="350">
        <v>1400</v>
      </c>
      <c r="BC6" s="350">
        <v>9</v>
      </c>
      <c r="BD6" s="350">
        <v>4064</v>
      </c>
      <c r="BE6" s="402" t="s">
        <v>954</v>
      </c>
      <c r="BG6" s="20" t="s">
        <v>953</v>
      </c>
      <c r="BH6" s="349">
        <v>897</v>
      </c>
      <c r="BI6" s="349">
        <v>608</v>
      </c>
      <c r="BJ6" s="349">
        <v>0</v>
      </c>
      <c r="BK6" s="349">
        <f>SUM(BH6:BJ6)</f>
        <v>1505</v>
      </c>
      <c r="BL6" s="349">
        <v>1788</v>
      </c>
      <c r="BM6" s="349">
        <v>836</v>
      </c>
      <c r="BN6" s="349">
        <v>2</v>
      </c>
      <c r="BO6" s="349">
        <f>SUM(BL6:BN6)</f>
        <v>2626</v>
      </c>
      <c r="BP6" s="350">
        <f>BH6+BL6</f>
        <v>2685</v>
      </c>
      <c r="BQ6" s="350">
        <f t="shared" ref="BQ6:BS12" si="2">BI6+BM6</f>
        <v>1444</v>
      </c>
      <c r="BR6" s="350">
        <f t="shared" si="2"/>
        <v>2</v>
      </c>
      <c r="BS6" s="350">
        <f t="shared" si="2"/>
        <v>4131</v>
      </c>
      <c r="BT6" s="402" t="s">
        <v>954</v>
      </c>
    </row>
    <row r="7" spans="2:72" ht="25" customHeight="1">
      <c r="B7" s="329" t="s">
        <v>955</v>
      </c>
      <c r="C7" s="313">
        <v>295</v>
      </c>
      <c r="D7" s="313">
        <v>253</v>
      </c>
      <c r="E7" s="313">
        <v>0</v>
      </c>
      <c r="F7" s="314">
        <f t="shared" ref="F7:F12" si="3">SUM(C7:E7)</f>
        <v>548</v>
      </c>
      <c r="G7" s="313">
        <v>2892</v>
      </c>
      <c r="H7" s="313">
        <v>890</v>
      </c>
      <c r="I7" s="313">
        <v>1</v>
      </c>
      <c r="J7" s="314">
        <f t="shared" ref="J7:J12" si="4">SUM(G7:I7)</f>
        <v>3783</v>
      </c>
      <c r="K7" s="313">
        <v>0</v>
      </c>
      <c r="L7" s="313">
        <v>0</v>
      </c>
      <c r="M7" s="313">
        <v>0</v>
      </c>
      <c r="N7" s="314">
        <f t="shared" ref="N7:N12" si="5">SUM(K7:M7)</f>
        <v>0</v>
      </c>
      <c r="O7" s="314">
        <f t="shared" ref="O7:O12" si="6">C7+G7+K7</f>
        <v>3187</v>
      </c>
      <c r="P7" s="314">
        <f t="shared" si="0"/>
        <v>1143</v>
      </c>
      <c r="Q7" s="314">
        <f t="shared" si="0"/>
        <v>1</v>
      </c>
      <c r="R7" s="314">
        <f t="shared" ref="R7:R12" si="7">SUM(O7:Q7)</f>
        <v>4331</v>
      </c>
      <c r="S7" s="372" t="s">
        <v>956</v>
      </c>
      <c r="U7" s="20" t="s">
        <v>955</v>
      </c>
      <c r="V7" s="349">
        <v>313</v>
      </c>
      <c r="W7" s="349">
        <v>305</v>
      </c>
      <c r="X7" s="349">
        <v>0</v>
      </c>
      <c r="Y7" s="350">
        <f t="shared" ref="Y7:Y12" si="8">SUM(V7:X7)</f>
        <v>618</v>
      </c>
      <c r="Z7" s="349">
        <v>2569</v>
      </c>
      <c r="AA7" s="349">
        <v>776</v>
      </c>
      <c r="AB7" s="349">
        <v>0</v>
      </c>
      <c r="AC7" s="350">
        <f t="shared" ref="AC7:AC12" si="9">SUM(Z7:AB7)</f>
        <v>3345</v>
      </c>
      <c r="AD7" s="349">
        <v>0</v>
      </c>
      <c r="AE7" s="349">
        <v>0</v>
      </c>
      <c r="AF7" s="349">
        <v>0</v>
      </c>
      <c r="AG7" s="350">
        <f t="shared" ref="AG7:AG12" si="10">SUM(AD7:AF7)</f>
        <v>0</v>
      </c>
      <c r="AH7" s="350">
        <f t="shared" ref="AH7:AH12" si="11">V7+Z7+AD7</f>
        <v>2882</v>
      </c>
      <c r="AI7" s="350">
        <f t="shared" si="1"/>
        <v>1081</v>
      </c>
      <c r="AJ7" s="350">
        <f t="shared" si="1"/>
        <v>0</v>
      </c>
      <c r="AK7" s="350">
        <f t="shared" ref="AK7:AK12" si="12">SUM(AH7:AJ7)</f>
        <v>3963</v>
      </c>
      <c r="AL7" s="402" t="s">
        <v>956</v>
      </c>
      <c r="AN7" s="20" t="s">
        <v>955</v>
      </c>
      <c r="AO7" s="349">
        <v>377</v>
      </c>
      <c r="AP7" s="349">
        <v>294</v>
      </c>
      <c r="AQ7" s="349">
        <v>0</v>
      </c>
      <c r="AR7" s="350">
        <v>671</v>
      </c>
      <c r="AS7" s="349">
        <v>2534</v>
      </c>
      <c r="AT7" s="349">
        <v>809</v>
      </c>
      <c r="AU7" s="349">
        <v>0</v>
      </c>
      <c r="AV7" s="350">
        <v>3343</v>
      </c>
      <c r="AW7" s="349">
        <v>0</v>
      </c>
      <c r="AX7" s="349">
        <v>0</v>
      </c>
      <c r="AY7" s="349">
        <v>0</v>
      </c>
      <c r="AZ7" s="350">
        <v>0</v>
      </c>
      <c r="BA7" s="350">
        <v>2911</v>
      </c>
      <c r="BB7" s="350">
        <v>1103</v>
      </c>
      <c r="BC7" s="350">
        <v>0</v>
      </c>
      <c r="BD7" s="350">
        <v>4014</v>
      </c>
      <c r="BE7" s="402" t="s">
        <v>956</v>
      </c>
      <c r="BG7" s="20" t="s">
        <v>955</v>
      </c>
      <c r="BH7" s="349">
        <v>312</v>
      </c>
      <c r="BI7" s="349">
        <v>286</v>
      </c>
      <c r="BJ7" s="349">
        <v>0</v>
      </c>
      <c r="BK7" s="349">
        <f t="shared" ref="BK7:BK12" si="13">SUM(BH7:BJ7)</f>
        <v>598</v>
      </c>
      <c r="BL7" s="349">
        <v>2522</v>
      </c>
      <c r="BM7" s="349">
        <v>882</v>
      </c>
      <c r="BN7" s="349">
        <v>0</v>
      </c>
      <c r="BO7" s="349">
        <f t="shared" ref="BO7:BO12" si="14">SUM(BL7:BN7)</f>
        <v>3404</v>
      </c>
      <c r="BP7" s="350">
        <f t="shared" ref="BP7:BP12" si="15">BH7+BL7</f>
        <v>2834</v>
      </c>
      <c r="BQ7" s="350">
        <f t="shared" si="2"/>
        <v>1168</v>
      </c>
      <c r="BR7" s="350">
        <f t="shared" si="2"/>
        <v>0</v>
      </c>
      <c r="BS7" s="350">
        <f t="shared" si="2"/>
        <v>4002</v>
      </c>
      <c r="BT7" s="402" t="s">
        <v>956</v>
      </c>
    </row>
    <row r="8" spans="2:72" ht="25" customHeight="1">
      <c r="B8" s="329" t="s">
        <v>957</v>
      </c>
      <c r="C8" s="313">
        <v>207</v>
      </c>
      <c r="D8" s="313">
        <v>161</v>
      </c>
      <c r="E8" s="313">
        <v>0</v>
      </c>
      <c r="F8" s="314">
        <f t="shared" si="3"/>
        <v>368</v>
      </c>
      <c r="G8" s="313">
        <v>1396</v>
      </c>
      <c r="H8" s="313">
        <v>387</v>
      </c>
      <c r="I8" s="313">
        <v>0</v>
      </c>
      <c r="J8" s="314">
        <f t="shared" si="4"/>
        <v>1783</v>
      </c>
      <c r="K8" s="313">
        <v>0</v>
      </c>
      <c r="L8" s="313">
        <v>0</v>
      </c>
      <c r="M8" s="313">
        <v>0</v>
      </c>
      <c r="N8" s="314">
        <f t="shared" si="5"/>
        <v>0</v>
      </c>
      <c r="O8" s="314">
        <f t="shared" si="6"/>
        <v>1603</v>
      </c>
      <c r="P8" s="314">
        <f t="shared" si="0"/>
        <v>548</v>
      </c>
      <c r="Q8" s="314">
        <f t="shared" si="0"/>
        <v>0</v>
      </c>
      <c r="R8" s="314">
        <f t="shared" si="7"/>
        <v>2151</v>
      </c>
      <c r="S8" s="372" t="s">
        <v>958</v>
      </c>
      <c r="U8" s="20" t="s">
        <v>957</v>
      </c>
      <c r="V8" s="349">
        <v>208</v>
      </c>
      <c r="W8" s="349">
        <v>158</v>
      </c>
      <c r="X8" s="349">
        <v>0</v>
      </c>
      <c r="Y8" s="350">
        <f t="shared" si="8"/>
        <v>366</v>
      </c>
      <c r="Z8" s="349">
        <v>1232</v>
      </c>
      <c r="AA8" s="349">
        <v>360</v>
      </c>
      <c r="AB8" s="349">
        <v>0</v>
      </c>
      <c r="AC8" s="350">
        <f t="shared" si="9"/>
        <v>1592</v>
      </c>
      <c r="AD8" s="349">
        <v>0</v>
      </c>
      <c r="AE8" s="349">
        <v>0</v>
      </c>
      <c r="AF8" s="349">
        <v>0</v>
      </c>
      <c r="AG8" s="350">
        <f t="shared" si="10"/>
        <v>0</v>
      </c>
      <c r="AH8" s="350">
        <f t="shared" si="11"/>
        <v>1440</v>
      </c>
      <c r="AI8" s="350">
        <f t="shared" si="1"/>
        <v>518</v>
      </c>
      <c r="AJ8" s="350">
        <f t="shared" si="1"/>
        <v>0</v>
      </c>
      <c r="AK8" s="350">
        <f t="shared" si="12"/>
        <v>1958</v>
      </c>
      <c r="AL8" s="402" t="s">
        <v>958</v>
      </c>
      <c r="AN8" s="20" t="s">
        <v>957</v>
      </c>
      <c r="AO8" s="349">
        <v>216</v>
      </c>
      <c r="AP8" s="349">
        <v>154</v>
      </c>
      <c r="AQ8" s="349">
        <v>0</v>
      </c>
      <c r="AR8" s="350">
        <v>370</v>
      </c>
      <c r="AS8" s="349">
        <v>1235</v>
      </c>
      <c r="AT8" s="349">
        <v>368</v>
      </c>
      <c r="AU8" s="349">
        <v>0</v>
      </c>
      <c r="AV8" s="350">
        <v>1603</v>
      </c>
      <c r="AW8" s="349">
        <v>0</v>
      </c>
      <c r="AX8" s="349">
        <v>0</v>
      </c>
      <c r="AY8" s="349">
        <v>0</v>
      </c>
      <c r="AZ8" s="350">
        <v>0</v>
      </c>
      <c r="BA8" s="350">
        <v>1451</v>
      </c>
      <c r="BB8" s="350">
        <v>522</v>
      </c>
      <c r="BC8" s="350">
        <v>0</v>
      </c>
      <c r="BD8" s="350">
        <v>1973</v>
      </c>
      <c r="BE8" s="402" t="s">
        <v>958</v>
      </c>
      <c r="BG8" s="20" t="s">
        <v>957</v>
      </c>
      <c r="BH8" s="349">
        <v>197</v>
      </c>
      <c r="BI8" s="349">
        <v>179</v>
      </c>
      <c r="BJ8" s="349">
        <v>0</v>
      </c>
      <c r="BK8" s="349">
        <f t="shared" si="13"/>
        <v>376</v>
      </c>
      <c r="BL8" s="349">
        <v>1116</v>
      </c>
      <c r="BM8" s="349">
        <v>389</v>
      </c>
      <c r="BN8" s="349">
        <v>0</v>
      </c>
      <c r="BO8" s="349">
        <f t="shared" si="14"/>
        <v>1505</v>
      </c>
      <c r="BP8" s="350">
        <f t="shared" si="15"/>
        <v>1313</v>
      </c>
      <c r="BQ8" s="350">
        <f t="shared" si="2"/>
        <v>568</v>
      </c>
      <c r="BR8" s="350">
        <f t="shared" si="2"/>
        <v>0</v>
      </c>
      <c r="BS8" s="350">
        <f t="shared" si="2"/>
        <v>1881</v>
      </c>
      <c r="BT8" s="402" t="s">
        <v>958</v>
      </c>
    </row>
    <row r="9" spans="2:72" ht="25" customHeight="1">
      <c r="B9" s="329" t="s">
        <v>959</v>
      </c>
      <c r="C9" s="313">
        <v>32</v>
      </c>
      <c r="D9" s="313">
        <v>35</v>
      </c>
      <c r="E9" s="313">
        <v>0</v>
      </c>
      <c r="F9" s="314">
        <f t="shared" si="3"/>
        <v>67</v>
      </c>
      <c r="G9" s="313">
        <v>466</v>
      </c>
      <c r="H9" s="313">
        <v>110</v>
      </c>
      <c r="I9" s="313">
        <v>0</v>
      </c>
      <c r="J9" s="314">
        <f t="shared" si="4"/>
        <v>576</v>
      </c>
      <c r="K9" s="313">
        <v>0</v>
      </c>
      <c r="L9" s="313">
        <v>0</v>
      </c>
      <c r="M9" s="313">
        <v>0</v>
      </c>
      <c r="N9" s="314">
        <f t="shared" si="5"/>
        <v>0</v>
      </c>
      <c r="O9" s="314">
        <f t="shared" si="6"/>
        <v>498</v>
      </c>
      <c r="P9" s="314">
        <f t="shared" si="0"/>
        <v>145</v>
      </c>
      <c r="Q9" s="314">
        <f t="shared" si="0"/>
        <v>0</v>
      </c>
      <c r="R9" s="314">
        <f t="shared" si="7"/>
        <v>643</v>
      </c>
      <c r="S9" s="372" t="s">
        <v>960</v>
      </c>
      <c r="U9" s="20" t="s">
        <v>959</v>
      </c>
      <c r="V9" s="349">
        <v>20</v>
      </c>
      <c r="W9" s="349">
        <v>28</v>
      </c>
      <c r="X9" s="349">
        <v>0</v>
      </c>
      <c r="Y9" s="350">
        <f t="shared" si="8"/>
        <v>48</v>
      </c>
      <c r="Z9" s="349">
        <v>345</v>
      </c>
      <c r="AA9" s="349">
        <v>91</v>
      </c>
      <c r="AB9" s="349">
        <v>0</v>
      </c>
      <c r="AC9" s="350">
        <f t="shared" si="9"/>
        <v>436</v>
      </c>
      <c r="AD9" s="349">
        <v>0</v>
      </c>
      <c r="AE9" s="349">
        <v>0</v>
      </c>
      <c r="AF9" s="349">
        <v>0</v>
      </c>
      <c r="AG9" s="350">
        <f t="shared" si="10"/>
        <v>0</v>
      </c>
      <c r="AH9" s="350">
        <f t="shared" si="11"/>
        <v>365</v>
      </c>
      <c r="AI9" s="350">
        <f t="shared" si="1"/>
        <v>119</v>
      </c>
      <c r="AJ9" s="350">
        <f t="shared" si="1"/>
        <v>0</v>
      </c>
      <c r="AK9" s="350">
        <f t="shared" si="12"/>
        <v>484</v>
      </c>
      <c r="AL9" s="402" t="s">
        <v>960</v>
      </c>
      <c r="AN9" s="20" t="s">
        <v>959</v>
      </c>
      <c r="AO9" s="349">
        <v>50</v>
      </c>
      <c r="AP9" s="349">
        <v>26</v>
      </c>
      <c r="AQ9" s="349">
        <v>0</v>
      </c>
      <c r="AR9" s="350">
        <v>76</v>
      </c>
      <c r="AS9" s="349">
        <v>391</v>
      </c>
      <c r="AT9" s="349">
        <v>134</v>
      </c>
      <c r="AU9" s="349">
        <v>0</v>
      </c>
      <c r="AV9" s="350">
        <v>525</v>
      </c>
      <c r="AW9" s="349">
        <v>0</v>
      </c>
      <c r="AX9" s="349">
        <v>0</v>
      </c>
      <c r="AY9" s="349">
        <v>0</v>
      </c>
      <c r="AZ9" s="350">
        <v>0</v>
      </c>
      <c r="BA9" s="350">
        <v>441</v>
      </c>
      <c r="BB9" s="350">
        <v>160</v>
      </c>
      <c r="BC9" s="350">
        <v>0</v>
      </c>
      <c r="BD9" s="350">
        <v>601</v>
      </c>
      <c r="BE9" s="402" t="s">
        <v>960</v>
      </c>
      <c r="BG9" s="20" t="s">
        <v>959</v>
      </c>
      <c r="BH9" s="349">
        <v>49</v>
      </c>
      <c r="BI9" s="349">
        <v>35</v>
      </c>
      <c r="BJ9" s="349">
        <v>0</v>
      </c>
      <c r="BK9" s="349">
        <f t="shared" si="13"/>
        <v>84</v>
      </c>
      <c r="BL9" s="349">
        <v>444</v>
      </c>
      <c r="BM9" s="349">
        <v>159</v>
      </c>
      <c r="BN9" s="349">
        <v>0</v>
      </c>
      <c r="BO9" s="349">
        <f t="shared" si="14"/>
        <v>603</v>
      </c>
      <c r="BP9" s="350">
        <f t="shared" si="15"/>
        <v>493</v>
      </c>
      <c r="BQ9" s="350">
        <f t="shared" si="2"/>
        <v>194</v>
      </c>
      <c r="BR9" s="350">
        <f t="shared" si="2"/>
        <v>0</v>
      </c>
      <c r="BS9" s="350">
        <f t="shared" si="2"/>
        <v>687</v>
      </c>
      <c r="BT9" s="402" t="s">
        <v>960</v>
      </c>
    </row>
    <row r="10" spans="2:72" ht="25" customHeight="1">
      <c r="B10" s="329" t="s">
        <v>961</v>
      </c>
      <c r="C10" s="313">
        <v>34</v>
      </c>
      <c r="D10" s="313">
        <v>30</v>
      </c>
      <c r="E10" s="313">
        <v>0</v>
      </c>
      <c r="F10" s="314">
        <f t="shared" si="3"/>
        <v>64</v>
      </c>
      <c r="G10" s="313">
        <v>174</v>
      </c>
      <c r="H10" s="313">
        <v>41</v>
      </c>
      <c r="I10" s="313">
        <v>0</v>
      </c>
      <c r="J10" s="314">
        <f t="shared" si="4"/>
        <v>215</v>
      </c>
      <c r="K10" s="313">
        <v>0</v>
      </c>
      <c r="L10" s="313">
        <v>0</v>
      </c>
      <c r="M10" s="313">
        <v>0</v>
      </c>
      <c r="N10" s="314">
        <f t="shared" si="5"/>
        <v>0</v>
      </c>
      <c r="O10" s="314">
        <f t="shared" si="6"/>
        <v>208</v>
      </c>
      <c r="P10" s="314">
        <f t="shared" si="0"/>
        <v>71</v>
      </c>
      <c r="Q10" s="314">
        <f t="shared" si="0"/>
        <v>0</v>
      </c>
      <c r="R10" s="314">
        <f t="shared" si="7"/>
        <v>279</v>
      </c>
      <c r="S10" s="372" t="s">
        <v>879</v>
      </c>
      <c r="U10" s="20" t="s">
        <v>961</v>
      </c>
      <c r="V10" s="349">
        <v>27</v>
      </c>
      <c r="W10" s="349">
        <v>24</v>
      </c>
      <c r="X10" s="349">
        <v>0</v>
      </c>
      <c r="Y10" s="350">
        <f t="shared" si="8"/>
        <v>51</v>
      </c>
      <c r="Z10" s="349">
        <v>117</v>
      </c>
      <c r="AA10" s="349">
        <v>19</v>
      </c>
      <c r="AB10" s="349">
        <v>0</v>
      </c>
      <c r="AC10" s="350">
        <f t="shared" si="9"/>
        <v>136</v>
      </c>
      <c r="AD10" s="349">
        <v>0</v>
      </c>
      <c r="AE10" s="349">
        <v>0</v>
      </c>
      <c r="AF10" s="349">
        <v>0</v>
      </c>
      <c r="AG10" s="350">
        <f t="shared" si="10"/>
        <v>0</v>
      </c>
      <c r="AH10" s="350">
        <f t="shared" si="11"/>
        <v>144</v>
      </c>
      <c r="AI10" s="350">
        <f t="shared" si="1"/>
        <v>43</v>
      </c>
      <c r="AJ10" s="350">
        <f t="shared" si="1"/>
        <v>0</v>
      </c>
      <c r="AK10" s="350">
        <f t="shared" si="12"/>
        <v>187</v>
      </c>
      <c r="AL10" s="402" t="s">
        <v>879</v>
      </c>
      <c r="AN10" s="20" t="s">
        <v>961</v>
      </c>
      <c r="AO10" s="349">
        <v>38</v>
      </c>
      <c r="AP10" s="349">
        <v>30</v>
      </c>
      <c r="AQ10" s="349">
        <v>0</v>
      </c>
      <c r="AR10" s="350">
        <v>68</v>
      </c>
      <c r="AS10" s="349">
        <v>93</v>
      </c>
      <c r="AT10" s="349">
        <v>32</v>
      </c>
      <c r="AU10" s="349">
        <v>0</v>
      </c>
      <c r="AV10" s="350">
        <v>125</v>
      </c>
      <c r="AW10" s="349">
        <v>0</v>
      </c>
      <c r="AX10" s="349">
        <v>0</v>
      </c>
      <c r="AY10" s="349">
        <v>0</v>
      </c>
      <c r="AZ10" s="350">
        <v>0</v>
      </c>
      <c r="BA10" s="350">
        <v>131</v>
      </c>
      <c r="BB10" s="350">
        <v>62</v>
      </c>
      <c r="BC10" s="350">
        <v>0</v>
      </c>
      <c r="BD10" s="350">
        <v>193</v>
      </c>
      <c r="BE10" s="402" t="s">
        <v>879</v>
      </c>
      <c r="BG10" s="20" t="s">
        <v>961</v>
      </c>
      <c r="BH10" s="349">
        <v>34</v>
      </c>
      <c r="BI10" s="349">
        <v>28</v>
      </c>
      <c r="BJ10" s="349">
        <v>0</v>
      </c>
      <c r="BK10" s="349">
        <f t="shared" si="13"/>
        <v>62</v>
      </c>
      <c r="BL10" s="349">
        <v>72</v>
      </c>
      <c r="BM10" s="349">
        <v>28</v>
      </c>
      <c r="BN10" s="349">
        <v>0</v>
      </c>
      <c r="BO10" s="349">
        <f t="shared" si="14"/>
        <v>100</v>
      </c>
      <c r="BP10" s="350">
        <f t="shared" si="15"/>
        <v>106</v>
      </c>
      <c r="BQ10" s="350">
        <f t="shared" si="2"/>
        <v>56</v>
      </c>
      <c r="BR10" s="350">
        <f t="shared" si="2"/>
        <v>0</v>
      </c>
      <c r="BS10" s="350">
        <f t="shared" si="2"/>
        <v>162</v>
      </c>
      <c r="BT10" s="402" t="s">
        <v>879</v>
      </c>
    </row>
    <row r="11" spans="2:72" ht="25" customHeight="1">
      <c r="B11" s="329" t="s">
        <v>962</v>
      </c>
      <c r="C11" s="313">
        <v>93</v>
      </c>
      <c r="D11" s="313">
        <v>88</v>
      </c>
      <c r="E11" s="313">
        <v>0</v>
      </c>
      <c r="F11" s="314">
        <f t="shared" si="3"/>
        <v>181</v>
      </c>
      <c r="G11" s="313">
        <v>295</v>
      </c>
      <c r="H11" s="313">
        <v>78</v>
      </c>
      <c r="I11" s="313">
        <v>0</v>
      </c>
      <c r="J11" s="314">
        <f t="shared" si="4"/>
        <v>373</v>
      </c>
      <c r="K11" s="313">
        <v>0</v>
      </c>
      <c r="L11" s="313">
        <v>0</v>
      </c>
      <c r="M11" s="313">
        <v>0</v>
      </c>
      <c r="N11" s="314">
        <f t="shared" si="5"/>
        <v>0</v>
      </c>
      <c r="O11" s="314">
        <f t="shared" si="6"/>
        <v>388</v>
      </c>
      <c r="P11" s="314">
        <f t="shared" si="0"/>
        <v>166</v>
      </c>
      <c r="Q11" s="314">
        <f t="shared" si="0"/>
        <v>0</v>
      </c>
      <c r="R11" s="314">
        <f t="shared" si="7"/>
        <v>554</v>
      </c>
      <c r="S11" s="372" t="s">
        <v>963</v>
      </c>
      <c r="U11" s="20" t="s">
        <v>962</v>
      </c>
      <c r="V11" s="349">
        <v>119</v>
      </c>
      <c r="W11" s="349">
        <v>107</v>
      </c>
      <c r="X11" s="349">
        <v>0</v>
      </c>
      <c r="Y11" s="350">
        <f t="shared" si="8"/>
        <v>226</v>
      </c>
      <c r="Z11" s="349">
        <v>242</v>
      </c>
      <c r="AA11" s="349">
        <v>73</v>
      </c>
      <c r="AB11" s="349">
        <v>0</v>
      </c>
      <c r="AC11" s="350">
        <f t="shared" si="9"/>
        <v>315</v>
      </c>
      <c r="AD11" s="349">
        <v>0</v>
      </c>
      <c r="AE11" s="349">
        <v>0</v>
      </c>
      <c r="AF11" s="349">
        <v>0</v>
      </c>
      <c r="AG11" s="350">
        <f t="shared" si="10"/>
        <v>0</v>
      </c>
      <c r="AH11" s="350">
        <f t="shared" si="11"/>
        <v>361</v>
      </c>
      <c r="AI11" s="350">
        <f t="shared" si="1"/>
        <v>180</v>
      </c>
      <c r="AJ11" s="350">
        <f t="shared" si="1"/>
        <v>0</v>
      </c>
      <c r="AK11" s="350">
        <f t="shared" si="12"/>
        <v>541</v>
      </c>
      <c r="AL11" s="402" t="s">
        <v>963</v>
      </c>
      <c r="AN11" s="20" t="s">
        <v>962</v>
      </c>
      <c r="AO11" s="349">
        <v>116</v>
      </c>
      <c r="AP11" s="349">
        <v>108</v>
      </c>
      <c r="AQ11" s="349">
        <v>0</v>
      </c>
      <c r="AR11" s="350">
        <v>224</v>
      </c>
      <c r="AS11" s="349">
        <v>285</v>
      </c>
      <c r="AT11" s="349">
        <v>77</v>
      </c>
      <c r="AU11" s="349">
        <v>0</v>
      </c>
      <c r="AV11" s="350">
        <v>362</v>
      </c>
      <c r="AW11" s="349">
        <v>0</v>
      </c>
      <c r="AX11" s="349">
        <v>0</v>
      </c>
      <c r="AY11" s="349">
        <v>0</v>
      </c>
      <c r="AZ11" s="350">
        <v>0</v>
      </c>
      <c r="BA11" s="350">
        <v>401</v>
      </c>
      <c r="BB11" s="350">
        <v>185</v>
      </c>
      <c r="BC11" s="350">
        <v>0</v>
      </c>
      <c r="BD11" s="350">
        <v>586</v>
      </c>
      <c r="BE11" s="402" t="s">
        <v>963</v>
      </c>
      <c r="BG11" s="20" t="s">
        <v>962</v>
      </c>
      <c r="BH11" s="349">
        <v>155</v>
      </c>
      <c r="BI11" s="349">
        <v>140</v>
      </c>
      <c r="BJ11" s="349">
        <v>0</v>
      </c>
      <c r="BK11" s="349">
        <f t="shared" si="13"/>
        <v>295</v>
      </c>
      <c r="BL11" s="349">
        <v>342</v>
      </c>
      <c r="BM11" s="349">
        <v>112</v>
      </c>
      <c r="BN11" s="349">
        <v>0</v>
      </c>
      <c r="BO11" s="349">
        <f t="shared" si="14"/>
        <v>454</v>
      </c>
      <c r="BP11" s="350">
        <f t="shared" si="15"/>
        <v>497</v>
      </c>
      <c r="BQ11" s="350">
        <f t="shared" si="2"/>
        <v>252</v>
      </c>
      <c r="BR11" s="350">
        <f t="shared" si="2"/>
        <v>0</v>
      </c>
      <c r="BS11" s="350">
        <f t="shared" si="2"/>
        <v>749</v>
      </c>
      <c r="BT11" s="402" t="s">
        <v>963</v>
      </c>
    </row>
    <row r="12" spans="2:72" ht="25" customHeight="1">
      <c r="B12" s="373" t="s">
        <v>964</v>
      </c>
      <c r="C12" s="313">
        <v>64</v>
      </c>
      <c r="D12" s="313">
        <v>48</v>
      </c>
      <c r="E12" s="313">
        <v>0</v>
      </c>
      <c r="F12" s="314">
        <f t="shared" si="3"/>
        <v>112</v>
      </c>
      <c r="G12" s="313">
        <v>148</v>
      </c>
      <c r="H12" s="313">
        <v>37</v>
      </c>
      <c r="I12" s="313">
        <v>0</v>
      </c>
      <c r="J12" s="314">
        <f t="shared" si="4"/>
        <v>185</v>
      </c>
      <c r="K12" s="313">
        <v>0</v>
      </c>
      <c r="L12" s="313">
        <v>0</v>
      </c>
      <c r="M12" s="313">
        <v>0</v>
      </c>
      <c r="N12" s="314">
        <f t="shared" si="5"/>
        <v>0</v>
      </c>
      <c r="O12" s="314">
        <f t="shared" si="6"/>
        <v>212</v>
      </c>
      <c r="P12" s="314">
        <f t="shared" si="0"/>
        <v>85</v>
      </c>
      <c r="Q12" s="314">
        <f t="shared" si="0"/>
        <v>0</v>
      </c>
      <c r="R12" s="314">
        <f t="shared" si="7"/>
        <v>297</v>
      </c>
      <c r="S12" s="372" t="s">
        <v>883</v>
      </c>
      <c r="U12" s="135" t="s">
        <v>964</v>
      </c>
      <c r="V12" s="403">
        <v>47</v>
      </c>
      <c r="W12" s="403">
        <v>40</v>
      </c>
      <c r="X12" s="349">
        <v>0</v>
      </c>
      <c r="Y12" s="350">
        <f t="shared" si="8"/>
        <v>87</v>
      </c>
      <c r="Z12" s="349">
        <v>125</v>
      </c>
      <c r="AA12" s="349">
        <v>23</v>
      </c>
      <c r="AB12" s="349">
        <v>0</v>
      </c>
      <c r="AC12" s="350">
        <f t="shared" si="9"/>
        <v>148</v>
      </c>
      <c r="AD12" s="349">
        <v>0</v>
      </c>
      <c r="AE12" s="349">
        <v>0</v>
      </c>
      <c r="AF12" s="349">
        <v>0</v>
      </c>
      <c r="AG12" s="350">
        <f t="shared" si="10"/>
        <v>0</v>
      </c>
      <c r="AH12" s="350">
        <f t="shared" si="11"/>
        <v>172</v>
      </c>
      <c r="AI12" s="350">
        <f t="shared" si="1"/>
        <v>63</v>
      </c>
      <c r="AJ12" s="350">
        <f t="shared" si="1"/>
        <v>0</v>
      </c>
      <c r="AK12" s="350">
        <f t="shared" si="12"/>
        <v>235</v>
      </c>
      <c r="AL12" s="402" t="s">
        <v>883</v>
      </c>
      <c r="AN12" s="135" t="s">
        <v>964</v>
      </c>
      <c r="AO12" s="403">
        <v>77</v>
      </c>
      <c r="AP12" s="403">
        <v>49</v>
      </c>
      <c r="AQ12" s="403">
        <v>0</v>
      </c>
      <c r="AR12" s="415">
        <v>126</v>
      </c>
      <c r="AS12" s="403">
        <v>164</v>
      </c>
      <c r="AT12" s="403">
        <v>41</v>
      </c>
      <c r="AU12" s="403">
        <v>0</v>
      </c>
      <c r="AV12" s="415">
        <v>205</v>
      </c>
      <c r="AW12" s="403">
        <v>0</v>
      </c>
      <c r="AX12" s="403">
        <v>0</v>
      </c>
      <c r="AY12" s="403">
        <v>0</v>
      </c>
      <c r="AZ12" s="415">
        <v>0</v>
      </c>
      <c r="BA12" s="415">
        <v>241</v>
      </c>
      <c r="BB12" s="415">
        <v>90</v>
      </c>
      <c r="BC12" s="415">
        <v>0</v>
      </c>
      <c r="BD12" s="415">
        <v>331</v>
      </c>
      <c r="BE12" s="402" t="s">
        <v>883</v>
      </c>
      <c r="BG12" s="20" t="s">
        <v>964</v>
      </c>
      <c r="BH12" s="349">
        <v>78</v>
      </c>
      <c r="BI12" s="349">
        <v>52</v>
      </c>
      <c r="BJ12" s="349">
        <v>0</v>
      </c>
      <c r="BK12" s="349">
        <f t="shared" si="13"/>
        <v>130</v>
      </c>
      <c r="BL12" s="349">
        <v>132</v>
      </c>
      <c r="BM12" s="349">
        <v>37</v>
      </c>
      <c r="BN12" s="349">
        <v>0</v>
      </c>
      <c r="BO12" s="349">
        <f t="shared" si="14"/>
        <v>169</v>
      </c>
      <c r="BP12" s="350">
        <f t="shared" si="15"/>
        <v>210</v>
      </c>
      <c r="BQ12" s="350">
        <f t="shared" si="2"/>
        <v>89</v>
      </c>
      <c r="BR12" s="350">
        <f t="shared" si="2"/>
        <v>0</v>
      </c>
      <c r="BS12" s="350">
        <f t="shared" si="2"/>
        <v>299</v>
      </c>
      <c r="BT12" s="402" t="s">
        <v>883</v>
      </c>
    </row>
    <row r="13" spans="2:72" ht="25" customHeight="1" thickBot="1">
      <c r="B13" s="343" t="s">
        <v>965</v>
      </c>
      <c r="C13" s="332">
        <f>SUM(C6:C12)</f>
        <v>1519</v>
      </c>
      <c r="D13" s="332">
        <f t="shared" ref="D13:R13" si="16">SUM(D6:D12)</f>
        <v>1150</v>
      </c>
      <c r="E13" s="332">
        <f t="shared" si="16"/>
        <v>0</v>
      </c>
      <c r="F13" s="332">
        <f t="shared" si="16"/>
        <v>2669</v>
      </c>
      <c r="G13" s="332">
        <f t="shared" si="16"/>
        <v>7579</v>
      </c>
      <c r="H13" s="332">
        <f t="shared" si="16"/>
        <v>2480</v>
      </c>
      <c r="I13" s="332">
        <f t="shared" si="16"/>
        <v>13</v>
      </c>
      <c r="J13" s="332">
        <f t="shared" si="16"/>
        <v>10072</v>
      </c>
      <c r="K13" s="332">
        <f t="shared" si="16"/>
        <v>0</v>
      </c>
      <c r="L13" s="332">
        <f t="shared" si="16"/>
        <v>0</v>
      </c>
      <c r="M13" s="332">
        <f t="shared" si="16"/>
        <v>0</v>
      </c>
      <c r="N13" s="332">
        <f t="shared" si="16"/>
        <v>0</v>
      </c>
      <c r="O13" s="332">
        <f t="shared" si="16"/>
        <v>9098</v>
      </c>
      <c r="P13" s="332">
        <f t="shared" si="16"/>
        <v>3630</v>
      </c>
      <c r="Q13" s="332">
        <f t="shared" si="16"/>
        <v>13</v>
      </c>
      <c r="R13" s="332">
        <f t="shared" si="16"/>
        <v>12741</v>
      </c>
      <c r="S13" s="374" t="s">
        <v>322</v>
      </c>
      <c r="U13" s="404" t="s">
        <v>965</v>
      </c>
      <c r="V13" s="405">
        <f>SUM(V6:V12)</f>
        <v>1525</v>
      </c>
      <c r="W13" s="405">
        <f t="shared" ref="W13:AK13" si="17">SUM(W6:W12)</f>
        <v>1235</v>
      </c>
      <c r="X13" s="352">
        <f t="shared" si="17"/>
        <v>3</v>
      </c>
      <c r="Y13" s="352">
        <f t="shared" si="17"/>
        <v>2763</v>
      </c>
      <c r="Z13" s="352">
        <f t="shared" si="17"/>
        <v>6561</v>
      </c>
      <c r="AA13" s="352">
        <f t="shared" si="17"/>
        <v>2180</v>
      </c>
      <c r="AB13" s="352">
        <f t="shared" si="17"/>
        <v>10</v>
      </c>
      <c r="AC13" s="352">
        <f t="shared" si="17"/>
        <v>8751</v>
      </c>
      <c r="AD13" s="352">
        <f t="shared" si="17"/>
        <v>0</v>
      </c>
      <c r="AE13" s="352">
        <f t="shared" si="17"/>
        <v>0</v>
      </c>
      <c r="AF13" s="352">
        <f t="shared" si="17"/>
        <v>0</v>
      </c>
      <c r="AG13" s="352">
        <f t="shared" si="17"/>
        <v>0</v>
      </c>
      <c r="AH13" s="352">
        <f t="shared" si="17"/>
        <v>8086</v>
      </c>
      <c r="AI13" s="352">
        <f t="shared" si="17"/>
        <v>3415</v>
      </c>
      <c r="AJ13" s="352">
        <f t="shared" si="17"/>
        <v>13</v>
      </c>
      <c r="AK13" s="352">
        <f t="shared" si="17"/>
        <v>11514</v>
      </c>
      <c r="AL13" s="406" t="s">
        <v>322</v>
      </c>
      <c r="AN13" s="426" t="s">
        <v>965</v>
      </c>
      <c r="AO13" s="405">
        <v>1666</v>
      </c>
      <c r="AP13" s="405">
        <v>1308</v>
      </c>
      <c r="AQ13" s="405">
        <v>1</v>
      </c>
      <c r="AR13" s="405">
        <v>2975</v>
      </c>
      <c r="AS13" s="405">
        <v>6564</v>
      </c>
      <c r="AT13" s="405">
        <v>2214</v>
      </c>
      <c r="AU13" s="405">
        <v>8</v>
      </c>
      <c r="AV13" s="405">
        <v>8786</v>
      </c>
      <c r="AW13" s="405">
        <v>1</v>
      </c>
      <c r="AX13" s="405">
        <v>0</v>
      </c>
      <c r="AY13" s="405">
        <v>0</v>
      </c>
      <c r="AZ13" s="405">
        <v>1</v>
      </c>
      <c r="BA13" s="405">
        <v>8231</v>
      </c>
      <c r="BB13" s="405">
        <v>3522</v>
      </c>
      <c r="BC13" s="405">
        <v>9</v>
      </c>
      <c r="BD13" s="405">
        <v>11762</v>
      </c>
      <c r="BE13" s="406" t="s">
        <v>322</v>
      </c>
      <c r="BG13" s="416" t="s">
        <v>965</v>
      </c>
      <c r="BH13" s="352">
        <f>SUM(BH6:BH12)</f>
        <v>1722</v>
      </c>
      <c r="BI13" s="352">
        <f t="shared" ref="BI13:BS13" si="18">SUM(BI6:BI12)</f>
        <v>1328</v>
      </c>
      <c r="BJ13" s="352">
        <f t="shared" si="18"/>
        <v>0</v>
      </c>
      <c r="BK13" s="352">
        <f t="shared" si="18"/>
        <v>3050</v>
      </c>
      <c r="BL13" s="352">
        <f t="shared" si="18"/>
        <v>6416</v>
      </c>
      <c r="BM13" s="352">
        <f t="shared" si="18"/>
        <v>2443</v>
      </c>
      <c r="BN13" s="352">
        <f t="shared" si="18"/>
        <v>2</v>
      </c>
      <c r="BO13" s="352">
        <f t="shared" si="18"/>
        <v>8861</v>
      </c>
      <c r="BP13" s="352">
        <f t="shared" si="18"/>
        <v>8138</v>
      </c>
      <c r="BQ13" s="352">
        <f t="shared" si="18"/>
        <v>3771</v>
      </c>
      <c r="BR13" s="352">
        <f t="shared" si="18"/>
        <v>2</v>
      </c>
      <c r="BS13" s="352">
        <f t="shared" si="18"/>
        <v>11911</v>
      </c>
      <c r="BT13" s="406" t="s">
        <v>322</v>
      </c>
    </row>
    <row r="14" spans="2:72" ht="25" customHeight="1">
      <c r="B14" s="375" t="s">
        <v>851</v>
      </c>
      <c r="F14" s="376"/>
      <c r="G14" s="376"/>
      <c r="H14" s="376"/>
      <c r="I14" s="376"/>
      <c r="N14" s="377"/>
      <c r="R14" s="377"/>
      <c r="S14" s="377" t="s">
        <v>852</v>
      </c>
      <c r="U14" s="407" t="s">
        <v>851</v>
      </c>
      <c r="V14" s="19"/>
      <c r="W14" s="19"/>
      <c r="X14" s="19"/>
      <c r="Y14" s="238"/>
      <c r="Z14" s="408"/>
      <c r="AA14" s="408"/>
      <c r="AB14" s="408"/>
      <c r="AC14" s="238"/>
      <c r="AD14" s="19"/>
      <c r="AE14" s="19"/>
      <c r="AF14" s="19"/>
      <c r="AG14" s="409"/>
      <c r="AH14" s="19"/>
      <c r="AI14" s="19"/>
      <c r="AJ14" s="19"/>
      <c r="AK14" s="409"/>
      <c r="AL14" s="409" t="s">
        <v>852</v>
      </c>
      <c r="AN14" s="407" t="s">
        <v>851</v>
      </c>
      <c r="AO14" s="19"/>
      <c r="AP14" s="19"/>
      <c r="AQ14" s="19"/>
      <c r="AR14" s="408"/>
      <c r="AS14" s="408"/>
      <c r="AT14" s="408"/>
      <c r="AU14" s="408"/>
      <c r="AV14" s="19"/>
      <c r="AW14" s="19"/>
      <c r="AX14" s="19"/>
      <c r="AY14" s="19"/>
      <c r="AZ14" s="409"/>
      <c r="BA14" s="19"/>
      <c r="BB14" s="19"/>
      <c r="BC14" s="19"/>
      <c r="BD14" s="409"/>
      <c r="BE14" s="409" t="s">
        <v>852</v>
      </c>
      <c r="BG14" s="407" t="s">
        <v>851</v>
      </c>
      <c r="BH14" s="19"/>
      <c r="BI14" s="19"/>
      <c r="BJ14" s="19"/>
      <c r="BK14" s="408"/>
      <c r="BL14" s="408"/>
      <c r="BM14" s="408"/>
      <c r="BN14" s="408"/>
      <c r="BO14" s="19"/>
      <c r="BP14" s="19"/>
      <c r="BQ14" s="19"/>
      <c r="BR14" s="19"/>
      <c r="BS14" s="409"/>
      <c r="BT14" s="409" t="s">
        <v>852</v>
      </c>
    </row>
    <row r="15" spans="2:72" ht="25" customHeight="1">
      <c r="B15" s="378"/>
      <c r="I15" s="370"/>
      <c r="J15" s="370"/>
      <c r="K15" s="370"/>
      <c r="L15" s="370"/>
      <c r="M15" s="370"/>
      <c r="N15" s="370"/>
      <c r="R15" s="379"/>
    </row>
    <row r="18" spans="3:14" ht="25" customHeight="1">
      <c r="C18" s="334"/>
      <c r="D18" s="334"/>
      <c r="E18" s="334"/>
      <c r="F18" s="334"/>
      <c r="G18" s="334"/>
      <c r="H18" s="334"/>
      <c r="I18" s="334"/>
      <c r="J18" s="334"/>
      <c r="K18" s="334"/>
      <c r="L18" s="334"/>
      <c r="M18" s="334"/>
      <c r="N18" s="334"/>
    </row>
  </sheetData>
  <mergeCells count="31">
    <mergeCell ref="B2:S2"/>
    <mergeCell ref="B3:S3"/>
    <mergeCell ref="B4:B5"/>
    <mergeCell ref="C4:F4"/>
    <mergeCell ref="G4:J4"/>
    <mergeCell ref="K4:N4"/>
    <mergeCell ref="O4:R4"/>
    <mergeCell ref="S4:S5"/>
    <mergeCell ref="U2:AL2"/>
    <mergeCell ref="U3:AL3"/>
    <mergeCell ref="U4:U5"/>
    <mergeCell ref="V4:Y4"/>
    <mergeCell ref="Z4:AC4"/>
    <mergeCell ref="AD4:AG4"/>
    <mergeCell ref="AH4:AK4"/>
    <mergeCell ref="AL4:AL5"/>
    <mergeCell ref="AN2:BE2"/>
    <mergeCell ref="AN3:BE3"/>
    <mergeCell ref="AN4:AN5"/>
    <mergeCell ref="AO4:AR4"/>
    <mergeCell ref="AS4:AV4"/>
    <mergeCell ref="AW4:AZ4"/>
    <mergeCell ref="BA4:BD4"/>
    <mergeCell ref="BE4:BE5"/>
    <mergeCell ref="BG2:BT2"/>
    <mergeCell ref="BG3:BT3"/>
    <mergeCell ref="BG4:BG5"/>
    <mergeCell ref="BH4:BK4"/>
    <mergeCell ref="BL4:BO4"/>
    <mergeCell ref="BP4:BS4"/>
    <mergeCell ref="BT4:BT5"/>
  </mergeCells>
  <pageMargins left="0.7" right="0.7" top="0.75" bottom="0.75" header="0.3" footer="0.3"/>
  <pageSetup paperSize="256" scale="82"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D258-54CD-4524-8664-262CC494E91B}">
  <dimension ref="B1:BT28"/>
  <sheetViews>
    <sheetView showGridLines="0" rightToLeft="1" topLeftCell="AF1" zoomScale="78" zoomScaleNormal="78" zoomScaleSheetLayoutView="100" workbookViewId="0">
      <selection activeCell="AS14" sqref="AS14"/>
    </sheetView>
  </sheetViews>
  <sheetFormatPr defaultColWidth="9" defaultRowHeight="25" customHeight="1"/>
  <cols>
    <col min="1" max="2" width="15.7265625" style="323" customWidth="1"/>
    <col min="3" max="18" width="7.7265625" style="323" customWidth="1"/>
    <col min="19" max="19" width="15.7265625" style="323" customWidth="1"/>
    <col min="20" max="16384" width="9" style="323"/>
  </cols>
  <sheetData>
    <row r="1" spans="2:72"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c r="BR1" s="19"/>
      <c r="BS1" s="19"/>
      <c r="BT1" s="19"/>
    </row>
    <row r="2" spans="2:72" ht="25" customHeight="1">
      <c r="B2" s="585" t="s">
        <v>966</v>
      </c>
      <c r="C2" s="585"/>
      <c r="D2" s="585"/>
      <c r="E2" s="585"/>
      <c r="F2" s="585"/>
      <c r="G2" s="585"/>
      <c r="H2" s="585"/>
      <c r="I2" s="585"/>
      <c r="J2" s="585"/>
      <c r="K2" s="585"/>
      <c r="L2" s="585"/>
      <c r="M2" s="585"/>
      <c r="N2" s="585"/>
      <c r="O2" s="585"/>
      <c r="P2" s="585"/>
      <c r="Q2" s="585"/>
      <c r="R2" s="585"/>
      <c r="S2" s="585"/>
      <c r="U2" s="600" t="s">
        <v>967</v>
      </c>
      <c r="V2" s="600"/>
      <c r="W2" s="600"/>
      <c r="X2" s="600"/>
      <c r="Y2" s="600"/>
      <c r="Z2" s="600"/>
      <c r="AA2" s="600"/>
      <c r="AB2" s="600"/>
      <c r="AC2" s="600"/>
      <c r="AD2" s="600"/>
      <c r="AE2" s="600"/>
      <c r="AF2" s="600"/>
      <c r="AG2" s="600"/>
      <c r="AH2" s="600"/>
      <c r="AI2" s="600"/>
      <c r="AJ2" s="600"/>
      <c r="AK2" s="600"/>
      <c r="AL2" s="600"/>
      <c r="AN2" s="600" t="s">
        <v>968</v>
      </c>
      <c r="AO2" s="600"/>
      <c r="AP2" s="600"/>
      <c r="AQ2" s="600"/>
      <c r="AR2" s="600"/>
      <c r="AS2" s="600"/>
      <c r="AT2" s="600"/>
      <c r="AU2" s="600"/>
      <c r="AV2" s="600"/>
      <c r="AW2" s="600"/>
      <c r="AX2" s="600"/>
      <c r="AY2" s="600"/>
      <c r="AZ2" s="600"/>
      <c r="BA2" s="600"/>
      <c r="BB2" s="600"/>
      <c r="BC2" s="600"/>
      <c r="BD2" s="600"/>
      <c r="BE2" s="600"/>
      <c r="BG2" s="600" t="s">
        <v>969</v>
      </c>
      <c r="BH2" s="600"/>
      <c r="BI2" s="600"/>
      <c r="BJ2" s="600"/>
      <c r="BK2" s="600"/>
      <c r="BL2" s="600"/>
      <c r="BM2" s="600"/>
      <c r="BN2" s="600"/>
      <c r="BO2" s="600"/>
      <c r="BP2" s="600"/>
      <c r="BQ2" s="600"/>
      <c r="BR2" s="600"/>
      <c r="BS2" s="600"/>
      <c r="BT2" s="600"/>
    </row>
    <row r="3" spans="2:72" ht="25" customHeight="1">
      <c r="B3" s="586" t="s">
        <v>970</v>
      </c>
      <c r="C3" s="586"/>
      <c r="D3" s="586"/>
      <c r="E3" s="586"/>
      <c r="F3" s="586"/>
      <c r="G3" s="586"/>
      <c r="H3" s="586"/>
      <c r="I3" s="586"/>
      <c r="J3" s="586"/>
      <c r="K3" s="586"/>
      <c r="L3" s="586"/>
      <c r="M3" s="586"/>
      <c r="N3" s="586"/>
      <c r="O3" s="586"/>
      <c r="P3" s="586"/>
      <c r="Q3" s="586"/>
      <c r="R3" s="586"/>
      <c r="S3" s="586"/>
      <c r="U3" s="601" t="s">
        <v>971</v>
      </c>
      <c r="V3" s="601"/>
      <c r="W3" s="601"/>
      <c r="X3" s="601"/>
      <c r="Y3" s="601"/>
      <c r="Z3" s="601"/>
      <c r="AA3" s="601"/>
      <c r="AB3" s="601"/>
      <c r="AC3" s="601"/>
      <c r="AD3" s="601"/>
      <c r="AE3" s="601"/>
      <c r="AF3" s="601"/>
      <c r="AG3" s="601"/>
      <c r="AH3" s="601"/>
      <c r="AI3" s="601"/>
      <c r="AJ3" s="601"/>
      <c r="AK3" s="601"/>
      <c r="AL3" s="601"/>
      <c r="AN3" s="601" t="s">
        <v>972</v>
      </c>
      <c r="AO3" s="601"/>
      <c r="AP3" s="601"/>
      <c r="AQ3" s="601"/>
      <c r="AR3" s="601"/>
      <c r="AS3" s="601"/>
      <c r="AT3" s="601"/>
      <c r="AU3" s="601"/>
      <c r="AV3" s="601"/>
      <c r="AW3" s="601"/>
      <c r="AX3" s="601"/>
      <c r="AY3" s="601"/>
      <c r="AZ3" s="601"/>
      <c r="BA3" s="601"/>
      <c r="BB3" s="601"/>
      <c r="BC3" s="601"/>
      <c r="BD3" s="601"/>
      <c r="BE3" s="601"/>
      <c r="BG3" s="601" t="s">
        <v>973</v>
      </c>
      <c r="BH3" s="601"/>
      <c r="BI3" s="601"/>
      <c r="BJ3" s="601"/>
      <c r="BK3" s="601"/>
      <c r="BL3" s="601"/>
      <c r="BM3" s="601"/>
      <c r="BN3" s="601"/>
      <c r="BO3" s="601"/>
      <c r="BP3" s="601"/>
      <c r="BQ3" s="601"/>
      <c r="BR3" s="601"/>
      <c r="BS3" s="601"/>
      <c r="BT3" s="601"/>
    </row>
    <row r="4" spans="2:72" ht="35.15" customHeight="1">
      <c r="B4" s="587" t="s">
        <v>974</v>
      </c>
      <c r="C4" s="589" t="s">
        <v>845</v>
      </c>
      <c r="D4" s="590"/>
      <c r="E4" s="590"/>
      <c r="F4" s="591"/>
      <c r="G4" s="589" t="s">
        <v>865</v>
      </c>
      <c r="H4" s="590"/>
      <c r="I4" s="590"/>
      <c r="J4" s="591"/>
      <c r="K4" s="589" t="s">
        <v>1088</v>
      </c>
      <c r="L4" s="590"/>
      <c r="M4" s="590"/>
      <c r="N4" s="591"/>
      <c r="O4" s="592" t="s">
        <v>847</v>
      </c>
      <c r="P4" s="593"/>
      <c r="Q4" s="593"/>
      <c r="R4" s="594"/>
      <c r="S4" s="622" t="s">
        <v>975</v>
      </c>
      <c r="U4" s="620" t="s">
        <v>974</v>
      </c>
      <c r="V4" s="602" t="s">
        <v>845</v>
      </c>
      <c r="W4" s="603"/>
      <c r="X4" s="603"/>
      <c r="Y4" s="604"/>
      <c r="Z4" s="602" t="s">
        <v>865</v>
      </c>
      <c r="AA4" s="603"/>
      <c r="AB4" s="603"/>
      <c r="AC4" s="604"/>
      <c r="AD4" s="602" t="s">
        <v>1088</v>
      </c>
      <c r="AE4" s="603"/>
      <c r="AF4" s="603"/>
      <c r="AG4" s="604"/>
      <c r="AH4" s="607" t="s">
        <v>847</v>
      </c>
      <c r="AI4" s="608"/>
      <c r="AJ4" s="608"/>
      <c r="AK4" s="609"/>
      <c r="AL4" s="621" t="s">
        <v>975</v>
      </c>
      <c r="AN4" s="620" t="s">
        <v>974</v>
      </c>
      <c r="AO4" s="602" t="s">
        <v>845</v>
      </c>
      <c r="AP4" s="603"/>
      <c r="AQ4" s="603"/>
      <c r="AR4" s="604"/>
      <c r="AS4" s="602" t="s">
        <v>865</v>
      </c>
      <c r="AT4" s="603"/>
      <c r="AU4" s="603"/>
      <c r="AV4" s="604"/>
      <c r="AW4" s="602" t="s">
        <v>1088</v>
      </c>
      <c r="AX4" s="603"/>
      <c r="AY4" s="603"/>
      <c r="AZ4" s="604"/>
      <c r="BA4" s="607" t="s">
        <v>847</v>
      </c>
      <c r="BB4" s="608"/>
      <c r="BC4" s="608"/>
      <c r="BD4" s="609"/>
      <c r="BE4" s="621" t="s">
        <v>975</v>
      </c>
      <c r="BG4" s="616" t="s">
        <v>427</v>
      </c>
      <c r="BH4" s="602" t="s">
        <v>864</v>
      </c>
      <c r="BI4" s="603"/>
      <c r="BJ4" s="603"/>
      <c r="BK4" s="604"/>
      <c r="BL4" s="602" t="s">
        <v>976</v>
      </c>
      <c r="BM4" s="603"/>
      <c r="BN4" s="603"/>
      <c r="BO4" s="604"/>
      <c r="BP4" s="607" t="s">
        <v>977</v>
      </c>
      <c r="BQ4" s="608"/>
      <c r="BR4" s="608"/>
      <c r="BS4" s="609"/>
      <c r="BT4" s="618" t="s">
        <v>428</v>
      </c>
    </row>
    <row r="5" spans="2:72" ht="35.15" customHeight="1">
      <c r="B5" s="588"/>
      <c r="C5" s="311" t="s">
        <v>949</v>
      </c>
      <c r="D5" s="311" t="s">
        <v>951</v>
      </c>
      <c r="E5" s="311" t="s">
        <v>1089</v>
      </c>
      <c r="F5" s="311" t="s">
        <v>850</v>
      </c>
      <c r="G5" s="311" t="s">
        <v>949</v>
      </c>
      <c r="H5" s="311" t="s">
        <v>951</v>
      </c>
      <c r="I5" s="311" t="s">
        <v>1089</v>
      </c>
      <c r="J5" s="311" t="s">
        <v>850</v>
      </c>
      <c r="K5" s="311" t="s">
        <v>949</v>
      </c>
      <c r="L5" s="311" t="s">
        <v>951</v>
      </c>
      <c r="M5" s="311" t="s">
        <v>1089</v>
      </c>
      <c r="N5" s="311" t="s">
        <v>850</v>
      </c>
      <c r="O5" s="311" t="s">
        <v>949</v>
      </c>
      <c r="P5" s="311" t="s">
        <v>951</v>
      </c>
      <c r="Q5" s="311" t="s">
        <v>1089</v>
      </c>
      <c r="R5" s="311" t="s">
        <v>850</v>
      </c>
      <c r="S5" s="623"/>
      <c r="U5" s="617"/>
      <c r="V5" s="347" t="s">
        <v>949</v>
      </c>
      <c r="W5" s="347" t="s">
        <v>951</v>
      </c>
      <c r="X5" s="347" t="s">
        <v>1089</v>
      </c>
      <c r="Y5" s="347" t="s">
        <v>850</v>
      </c>
      <c r="Z5" s="347" t="s">
        <v>949</v>
      </c>
      <c r="AA5" s="347" t="s">
        <v>951</v>
      </c>
      <c r="AB5" s="347" t="s">
        <v>1089</v>
      </c>
      <c r="AC5" s="347" t="s">
        <v>850</v>
      </c>
      <c r="AD5" s="347" t="s">
        <v>949</v>
      </c>
      <c r="AE5" s="347" t="s">
        <v>951</v>
      </c>
      <c r="AF5" s="347" t="s">
        <v>1089</v>
      </c>
      <c r="AG5" s="347" t="s">
        <v>850</v>
      </c>
      <c r="AH5" s="347" t="s">
        <v>949</v>
      </c>
      <c r="AI5" s="347" t="s">
        <v>951</v>
      </c>
      <c r="AJ5" s="347" t="s">
        <v>1089</v>
      </c>
      <c r="AK5" s="347" t="s">
        <v>850</v>
      </c>
      <c r="AL5" s="619"/>
      <c r="AN5" s="617"/>
      <c r="AO5" s="347" t="s">
        <v>949</v>
      </c>
      <c r="AP5" s="347" t="s">
        <v>951</v>
      </c>
      <c r="AQ5" s="347" t="s">
        <v>1089</v>
      </c>
      <c r="AR5" s="347" t="s">
        <v>850</v>
      </c>
      <c r="AS5" s="347" t="s">
        <v>949</v>
      </c>
      <c r="AT5" s="347" t="s">
        <v>951</v>
      </c>
      <c r="AU5" s="347" t="s">
        <v>1089</v>
      </c>
      <c r="AV5" s="347" t="s">
        <v>850</v>
      </c>
      <c r="AW5" s="347" t="s">
        <v>949</v>
      </c>
      <c r="AX5" s="347" t="s">
        <v>951</v>
      </c>
      <c r="AY5" s="347" t="s">
        <v>1089</v>
      </c>
      <c r="AZ5" s="347" t="s">
        <v>850</v>
      </c>
      <c r="BA5" s="347" t="s">
        <v>949</v>
      </c>
      <c r="BB5" s="347" t="s">
        <v>951</v>
      </c>
      <c r="BC5" s="347" t="s">
        <v>1089</v>
      </c>
      <c r="BD5" s="347" t="s">
        <v>850</v>
      </c>
      <c r="BE5" s="619"/>
      <c r="BG5" s="617"/>
      <c r="BH5" s="347" t="s">
        <v>949</v>
      </c>
      <c r="BI5" s="347" t="s">
        <v>951</v>
      </c>
      <c r="BJ5" s="347" t="s">
        <v>1089</v>
      </c>
      <c r="BK5" s="347" t="s">
        <v>850</v>
      </c>
      <c r="BL5" s="347" t="s">
        <v>949</v>
      </c>
      <c r="BM5" s="347" t="s">
        <v>951</v>
      </c>
      <c r="BN5" s="347" t="s">
        <v>1089</v>
      </c>
      <c r="BO5" s="347" t="s">
        <v>850</v>
      </c>
      <c r="BP5" s="347" t="s">
        <v>949</v>
      </c>
      <c r="BQ5" s="347" t="s">
        <v>951</v>
      </c>
      <c r="BR5" s="347" t="s">
        <v>1089</v>
      </c>
      <c r="BS5" s="347" t="s">
        <v>850</v>
      </c>
      <c r="BT5" s="619"/>
    </row>
    <row r="6" spans="2:72" ht="25" customHeight="1">
      <c r="B6" s="380" t="s">
        <v>978</v>
      </c>
      <c r="C6" s="313">
        <v>83</v>
      </c>
      <c r="D6" s="313">
        <v>58</v>
      </c>
      <c r="E6" s="313">
        <v>0</v>
      </c>
      <c r="F6" s="314">
        <f>SUM(C6:E6)</f>
        <v>141</v>
      </c>
      <c r="G6" s="313">
        <v>143</v>
      </c>
      <c r="H6" s="313">
        <v>133</v>
      </c>
      <c r="I6" s="313">
        <v>1</v>
      </c>
      <c r="J6" s="314">
        <f>SUM(G6:I6)</f>
        <v>277</v>
      </c>
      <c r="K6" s="313">
        <v>0</v>
      </c>
      <c r="L6" s="313">
        <v>0</v>
      </c>
      <c r="M6" s="313">
        <v>0</v>
      </c>
      <c r="N6" s="314">
        <v>0</v>
      </c>
      <c r="O6" s="314">
        <f t="shared" ref="O6:O25" si="0">C6+G6+K6</f>
        <v>226</v>
      </c>
      <c r="P6" s="314">
        <f t="shared" ref="P6:R21" si="1">D6+H6+L6</f>
        <v>191</v>
      </c>
      <c r="Q6" s="314">
        <f t="shared" si="1"/>
        <v>1</v>
      </c>
      <c r="R6" s="314">
        <f t="shared" si="1"/>
        <v>418</v>
      </c>
      <c r="S6" s="381" t="s">
        <v>979</v>
      </c>
      <c r="T6" s="334"/>
      <c r="U6" s="410" t="s">
        <v>978</v>
      </c>
      <c r="V6" s="349">
        <v>64</v>
      </c>
      <c r="W6" s="349">
        <v>46</v>
      </c>
      <c r="X6" s="349">
        <v>2</v>
      </c>
      <c r="Y6" s="350">
        <f>SUM(V6:X6)</f>
        <v>112</v>
      </c>
      <c r="Z6" s="349">
        <v>122</v>
      </c>
      <c r="AA6" s="349">
        <v>121</v>
      </c>
      <c r="AB6" s="349">
        <v>6</v>
      </c>
      <c r="AC6" s="350">
        <f>SUM(Z6:AB6)</f>
        <v>249</v>
      </c>
      <c r="AD6" s="349">
        <v>0</v>
      </c>
      <c r="AE6" s="349">
        <v>0</v>
      </c>
      <c r="AF6" s="349">
        <v>0</v>
      </c>
      <c r="AG6" s="350">
        <v>0</v>
      </c>
      <c r="AH6" s="350">
        <f t="shared" ref="AH6:AH25" si="2">V6+Z6+AD6</f>
        <v>186</v>
      </c>
      <c r="AI6" s="350">
        <f t="shared" ref="AI6:AK21" si="3">W6+AA6+AE6</f>
        <v>167</v>
      </c>
      <c r="AJ6" s="350">
        <f t="shared" si="3"/>
        <v>8</v>
      </c>
      <c r="AK6" s="350">
        <f t="shared" si="3"/>
        <v>361</v>
      </c>
      <c r="AL6" s="411" t="s">
        <v>979</v>
      </c>
      <c r="AN6" s="410" t="s">
        <v>978</v>
      </c>
      <c r="AO6" s="349">
        <v>103</v>
      </c>
      <c r="AP6" s="349">
        <v>77</v>
      </c>
      <c r="AQ6" s="349">
        <v>1</v>
      </c>
      <c r="AR6" s="350">
        <v>181</v>
      </c>
      <c r="AS6" s="349">
        <v>156</v>
      </c>
      <c r="AT6" s="349">
        <v>106</v>
      </c>
      <c r="AU6" s="349">
        <v>2</v>
      </c>
      <c r="AV6" s="350">
        <v>264</v>
      </c>
      <c r="AW6" s="349">
        <v>1</v>
      </c>
      <c r="AX6" s="349">
        <v>0</v>
      </c>
      <c r="AY6" s="349">
        <v>0</v>
      </c>
      <c r="AZ6" s="350">
        <v>1</v>
      </c>
      <c r="BA6" s="350">
        <v>260</v>
      </c>
      <c r="BB6" s="350">
        <v>183</v>
      </c>
      <c r="BC6" s="350">
        <v>3</v>
      </c>
      <c r="BD6" s="350">
        <v>446</v>
      </c>
      <c r="BE6" s="411" t="s">
        <v>979</v>
      </c>
      <c r="BG6" s="410" t="s">
        <v>978</v>
      </c>
      <c r="BH6" s="432">
        <v>68</v>
      </c>
      <c r="BI6" s="432">
        <v>68</v>
      </c>
      <c r="BJ6" s="432">
        <v>0</v>
      </c>
      <c r="BK6" s="432">
        <f>SUM(BH6:BI6)</f>
        <v>136</v>
      </c>
      <c r="BL6" s="432">
        <v>106</v>
      </c>
      <c r="BM6" s="432">
        <v>101</v>
      </c>
      <c r="BN6" s="432">
        <v>0</v>
      </c>
      <c r="BO6" s="432">
        <f>SUM(BL6:BN6)</f>
        <v>207</v>
      </c>
      <c r="BP6" s="89">
        <f t="shared" ref="BP6:BP24" si="4">BH6+BL6</f>
        <v>174</v>
      </c>
      <c r="BQ6" s="89">
        <f t="shared" ref="BQ6:BS21" si="5">BI6+BM6</f>
        <v>169</v>
      </c>
      <c r="BR6" s="89">
        <f t="shared" si="5"/>
        <v>0</v>
      </c>
      <c r="BS6" s="89">
        <f t="shared" si="5"/>
        <v>343</v>
      </c>
      <c r="BT6" s="440" t="s">
        <v>979</v>
      </c>
    </row>
    <row r="7" spans="2:72" ht="25" customHeight="1">
      <c r="B7" s="382" t="s">
        <v>980</v>
      </c>
      <c r="C7" s="383">
        <v>24</v>
      </c>
      <c r="D7" s="383">
        <v>17</v>
      </c>
      <c r="E7" s="383">
        <v>0</v>
      </c>
      <c r="F7" s="314">
        <f t="shared" ref="F7:F25" si="6">SUM(C7:E7)</f>
        <v>41</v>
      </c>
      <c r="G7" s="313">
        <v>42</v>
      </c>
      <c r="H7" s="383">
        <v>33</v>
      </c>
      <c r="I7" s="383">
        <v>0</v>
      </c>
      <c r="J7" s="314">
        <f t="shared" ref="J7:J25" si="7">SUM(G7:I7)</f>
        <v>75</v>
      </c>
      <c r="K7" s="313">
        <v>0</v>
      </c>
      <c r="L7" s="313">
        <v>0</v>
      </c>
      <c r="M7" s="313">
        <v>0</v>
      </c>
      <c r="N7" s="314">
        <v>0</v>
      </c>
      <c r="O7" s="314">
        <f t="shared" si="0"/>
        <v>66</v>
      </c>
      <c r="P7" s="314">
        <f t="shared" si="1"/>
        <v>50</v>
      </c>
      <c r="Q7" s="314">
        <f t="shared" si="1"/>
        <v>0</v>
      </c>
      <c r="R7" s="314">
        <f t="shared" si="1"/>
        <v>116</v>
      </c>
      <c r="S7" s="384" t="s">
        <v>980</v>
      </c>
      <c r="T7" s="334"/>
      <c r="U7" s="412" t="s">
        <v>980</v>
      </c>
      <c r="V7" s="23">
        <v>28</v>
      </c>
      <c r="W7" s="23">
        <v>15</v>
      </c>
      <c r="X7" s="23">
        <v>0</v>
      </c>
      <c r="Y7" s="350">
        <f t="shared" ref="Y7:Y24" si="8">SUM(V7:X7)</f>
        <v>43</v>
      </c>
      <c r="Z7" s="349">
        <v>54</v>
      </c>
      <c r="AA7" s="23">
        <v>35</v>
      </c>
      <c r="AB7" s="23">
        <v>0</v>
      </c>
      <c r="AC7" s="350">
        <f t="shared" ref="AC7:AC25" si="9">SUM(Z7:AB7)</f>
        <v>89</v>
      </c>
      <c r="AD7" s="349">
        <v>0</v>
      </c>
      <c r="AE7" s="349">
        <v>0</v>
      </c>
      <c r="AF7" s="349">
        <v>0</v>
      </c>
      <c r="AG7" s="350">
        <v>0</v>
      </c>
      <c r="AH7" s="350">
        <f t="shared" si="2"/>
        <v>82</v>
      </c>
      <c r="AI7" s="350">
        <f t="shared" si="3"/>
        <v>50</v>
      </c>
      <c r="AJ7" s="350">
        <f t="shared" si="3"/>
        <v>0</v>
      </c>
      <c r="AK7" s="350">
        <f t="shared" si="3"/>
        <v>132</v>
      </c>
      <c r="AL7" s="413" t="s">
        <v>980</v>
      </c>
      <c r="AN7" s="412" t="s">
        <v>980</v>
      </c>
      <c r="AO7" s="25">
        <v>30</v>
      </c>
      <c r="AP7" s="25">
        <v>20</v>
      </c>
      <c r="AQ7" s="25">
        <v>0</v>
      </c>
      <c r="AR7" s="350">
        <v>50</v>
      </c>
      <c r="AS7" s="349">
        <v>42</v>
      </c>
      <c r="AT7" s="25">
        <v>30</v>
      </c>
      <c r="AU7" s="25">
        <v>0</v>
      </c>
      <c r="AV7" s="350">
        <v>72</v>
      </c>
      <c r="AW7" s="349">
        <v>0</v>
      </c>
      <c r="AX7" s="349">
        <v>0</v>
      </c>
      <c r="AY7" s="349">
        <v>0</v>
      </c>
      <c r="AZ7" s="350">
        <v>0</v>
      </c>
      <c r="BA7" s="350">
        <v>72</v>
      </c>
      <c r="BB7" s="350">
        <v>50</v>
      </c>
      <c r="BC7" s="350">
        <v>0</v>
      </c>
      <c r="BD7" s="350">
        <v>122</v>
      </c>
      <c r="BE7" s="413" t="s">
        <v>980</v>
      </c>
      <c r="BG7" s="412" t="s">
        <v>980</v>
      </c>
      <c r="BH7" s="25">
        <v>25</v>
      </c>
      <c r="BI7" s="25">
        <v>19</v>
      </c>
      <c r="BJ7" s="25">
        <v>0</v>
      </c>
      <c r="BK7" s="432">
        <f t="shared" ref="BK7:BK24" si="10">SUM(BH7:BI7)</f>
        <v>44</v>
      </c>
      <c r="BL7" s="432">
        <v>36</v>
      </c>
      <c r="BM7" s="25">
        <v>37</v>
      </c>
      <c r="BN7" s="25">
        <v>0</v>
      </c>
      <c r="BO7" s="432">
        <f t="shared" ref="BO7:BO24" si="11">SUM(BL7:BN7)</f>
        <v>73</v>
      </c>
      <c r="BP7" s="89">
        <f t="shared" si="4"/>
        <v>61</v>
      </c>
      <c r="BQ7" s="89">
        <f t="shared" si="5"/>
        <v>56</v>
      </c>
      <c r="BR7" s="89">
        <f t="shared" si="5"/>
        <v>0</v>
      </c>
      <c r="BS7" s="89">
        <f t="shared" si="5"/>
        <v>117</v>
      </c>
      <c r="BT7" s="413" t="s">
        <v>980</v>
      </c>
    </row>
    <row r="8" spans="2:72" ht="25" customHeight="1">
      <c r="B8" s="382" t="s">
        <v>981</v>
      </c>
      <c r="C8" s="313">
        <v>29</v>
      </c>
      <c r="D8" s="313">
        <v>15</v>
      </c>
      <c r="E8" s="385">
        <v>0</v>
      </c>
      <c r="F8" s="314">
        <f t="shared" si="6"/>
        <v>44</v>
      </c>
      <c r="G8" s="313">
        <v>24</v>
      </c>
      <c r="H8" s="313">
        <v>23</v>
      </c>
      <c r="I8" s="385">
        <v>0</v>
      </c>
      <c r="J8" s="314">
        <f t="shared" si="7"/>
        <v>47</v>
      </c>
      <c r="K8" s="313">
        <v>0</v>
      </c>
      <c r="L8" s="313">
        <v>0</v>
      </c>
      <c r="M8" s="313">
        <v>0</v>
      </c>
      <c r="N8" s="314">
        <v>0</v>
      </c>
      <c r="O8" s="314">
        <f t="shared" si="0"/>
        <v>53</v>
      </c>
      <c r="P8" s="314">
        <f t="shared" si="1"/>
        <v>38</v>
      </c>
      <c r="Q8" s="314">
        <f t="shared" si="1"/>
        <v>0</v>
      </c>
      <c r="R8" s="314">
        <f t="shared" si="1"/>
        <v>91</v>
      </c>
      <c r="S8" s="384" t="s">
        <v>981</v>
      </c>
      <c r="T8" s="334"/>
      <c r="U8" s="412" t="s">
        <v>981</v>
      </c>
      <c r="V8" s="349">
        <v>12</v>
      </c>
      <c r="W8" s="349">
        <v>14</v>
      </c>
      <c r="X8" s="23">
        <v>0</v>
      </c>
      <c r="Y8" s="350">
        <f t="shared" si="8"/>
        <v>26</v>
      </c>
      <c r="Z8" s="349">
        <v>19</v>
      </c>
      <c r="AA8" s="349">
        <v>21</v>
      </c>
      <c r="AB8" s="23">
        <v>0</v>
      </c>
      <c r="AC8" s="350">
        <f t="shared" si="9"/>
        <v>40</v>
      </c>
      <c r="AD8" s="349">
        <v>0</v>
      </c>
      <c r="AE8" s="349">
        <v>0</v>
      </c>
      <c r="AF8" s="349">
        <v>0</v>
      </c>
      <c r="AG8" s="350">
        <v>0</v>
      </c>
      <c r="AH8" s="350">
        <f t="shared" si="2"/>
        <v>31</v>
      </c>
      <c r="AI8" s="350">
        <f t="shared" si="3"/>
        <v>35</v>
      </c>
      <c r="AJ8" s="350">
        <f t="shared" si="3"/>
        <v>0</v>
      </c>
      <c r="AK8" s="350">
        <f t="shared" si="3"/>
        <v>66</v>
      </c>
      <c r="AL8" s="413" t="s">
        <v>981</v>
      </c>
      <c r="AN8" s="412" t="s">
        <v>981</v>
      </c>
      <c r="AO8" s="349">
        <v>15</v>
      </c>
      <c r="AP8" s="349">
        <v>13</v>
      </c>
      <c r="AQ8" s="25">
        <v>0</v>
      </c>
      <c r="AR8" s="350">
        <v>28</v>
      </c>
      <c r="AS8" s="349">
        <v>15</v>
      </c>
      <c r="AT8" s="349">
        <v>19</v>
      </c>
      <c r="AU8" s="25">
        <v>0</v>
      </c>
      <c r="AV8" s="350">
        <v>34</v>
      </c>
      <c r="AW8" s="349">
        <v>0</v>
      </c>
      <c r="AX8" s="349">
        <v>0</v>
      </c>
      <c r="AY8" s="349">
        <v>0</v>
      </c>
      <c r="AZ8" s="350">
        <v>0</v>
      </c>
      <c r="BA8" s="350">
        <v>30</v>
      </c>
      <c r="BB8" s="350">
        <v>32</v>
      </c>
      <c r="BC8" s="350">
        <v>0</v>
      </c>
      <c r="BD8" s="350">
        <v>62</v>
      </c>
      <c r="BE8" s="413" t="s">
        <v>981</v>
      </c>
      <c r="BG8" s="412" t="s">
        <v>981</v>
      </c>
      <c r="BH8" s="432">
        <v>8</v>
      </c>
      <c r="BI8" s="432">
        <v>6</v>
      </c>
      <c r="BJ8" s="25">
        <v>0</v>
      </c>
      <c r="BK8" s="432">
        <f t="shared" si="10"/>
        <v>14</v>
      </c>
      <c r="BL8" s="432">
        <v>11</v>
      </c>
      <c r="BM8" s="432">
        <v>11</v>
      </c>
      <c r="BN8" s="432">
        <v>0</v>
      </c>
      <c r="BO8" s="432">
        <f t="shared" si="11"/>
        <v>22</v>
      </c>
      <c r="BP8" s="89">
        <f t="shared" si="4"/>
        <v>19</v>
      </c>
      <c r="BQ8" s="89">
        <f t="shared" si="5"/>
        <v>17</v>
      </c>
      <c r="BR8" s="89">
        <f t="shared" si="5"/>
        <v>0</v>
      </c>
      <c r="BS8" s="89">
        <f t="shared" si="5"/>
        <v>36</v>
      </c>
      <c r="BT8" s="413" t="s">
        <v>981</v>
      </c>
    </row>
    <row r="9" spans="2:72" ht="25" customHeight="1">
      <c r="B9" s="382" t="s">
        <v>527</v>
      </c>
      <c r="C9" s="313">
        <v>26</v>
      </c>
      <c r="D9" s="313">
        <v>13</v>
      </c>
      <c r="E9" s="385">
        <v>0</v>
      </c>
      <c r="F9" s="314">
        <f t="shared" si="6"/>
        <v>39</v>
      </c>
      <c r="G9" s="313">
        <v>29</v>
      </c>
      <c r="H9" s="313">
        <v>18</v>
      </c>
      <c r="I9" s="385">
        <v>0</v>
      </c>
      <c r="J9" s="314">
        <f t="shared" si="7"/>
        <v>47</v>
      </c>
      <c r="K9" s="313">
        <v>0</v>
      </c>
      <c r="L9" s="313">
        <v>0</v>
      </c>
      <c r="M9" s="313">
        <v>0</v>
      </c>
      <c r="N9" s="314">
        <v>0</v>
      </c>
      <c r="O9" s="314">
        <f t="shared" si="0"/>
        <v>55</v>
      </c>
      <c r="P9" s="314">
        <f t="shared" si="1"/>
        <v>31</v>
      </c>
      <c r="Q9" s="314">
        <f t="shared" si="1"/>
        <v>0</v>
      </c>
      <c r="R9" s="314">
        <f t="shared" si="1"/>
        <v>86</v>
      </c>
      <c r="S9" s="384" t="s">
        <v>527</v>
      </c>
      <c r="T9" s="334"/>
      <c r="U9" s="412" t="s">
        <v>527</v>
      </c>
      <c r="V9" s="349">
        <v>21</v>
      </c>
      <c r="W9" s="349">
        <v>13</v>
      </c>
      <c r="X9" s="23">
        <v>0</v>
      </c>
      <c r="Y9" s="350">
        <f t="shared" si="8"/>
        <v>34</v>
      </c>
      <c r="Z9" s="349">
        <v>20</v>
      </c>
      <c r="AA9" s="349">
        <v>16</v>
      </c>
      <c r="AB9" s="23">
        <v>0</v>
      </c>
      <c r="AC9" s="350">
        <f t="shared" si="9"/>
        <v>36</v>
      </c>
      <c r="AD9" s="349">
        <v>0</v>
      </c>
      <c r="AE9" s="349">
        <v>0</v>
      </c>
      <c r="AF9" s="349">
        <v>0</v>
      </c>
      <c r="AG9" s="350">
        <v>0</v>
      </c>
      <c r="AH9" s="350">
        <f t="shared" si="2"/>
        <v>41</v>
      </c>
      <c r="AI9" s="350">
        <f t="shared" si="3"/>
        <v>29</v>
      </c>
      <c r="AJ9" s="350">
        <f t="shared" si="3"/>
        <v>0</v>
      </c>
      <c r="AK9" s="350">
        <f t="shared" si="3"/>
        <v>70</v>
      </c>
      <c r="AL9" s="413" t="s">
        <v>527</v>
      </c>
      <c r="AN9" s="412" t="s">
        <v>527</v>
      </c>
      <c r="AO9" s="349">
        <v>26</v>
      </c>
      <c r="AP9" s="349">
        <v>13</v>
      </c>
      <c r="AQ9" s="25">
        <v>0</v>
      </c>
      <c r="AR9" s="350">
        <v>39</v>
      </c>
      <c r="AS9" s="349">
        <v>23</v>
      </c>
      <c r="AT9" s="349">
        <v>17</v>
      </c>
      <c r="AU9" s="25">
        <v>0</v>
      </c>
      <c r="AV9" s="350">
        <v>40</v>
      </c>
      <c r="AW9" s="349">
        <v>0</v>
      </c>
      <c r="AX9" s="349">
        <v>0</v>
      </c>
      <c r="AY9" s="349">
        <v>0</v>
      </c>
      <c r="AZ9" s="350">
        <v>0</v>
      </c>
      <c r="BA9" s="350">
        <v>49</v>
      </c>
      <c r="BB9" s="350">
        <v>30</v>
      </c>
      <c r="BC9" s="350">
        <v>0</v>
      </c>
      <c r="BD9" s="350">
        <v>79</v>
      </c>
      <c r="BE9" s="413" t="s">
        <v>527</v>
      </c>
      <c r="BG9" s="412" t="s">
        <v>527</v>
      </c>
      <c r="BH9" s="432">
        <v>5</v>
      </c>
      <c r="BI9" s="432">
        <v>3</v>
      </c>
      <c r="BJ9" s="25">
        <v>0</v>
      </c>
      <c r="BK9" s="432">
        <f t="shared" si="10"/>
        <v>8</v>
      </c>
      <c r="BL9" s="432">
        <v>12</v>
      </c>
      <c r="BM9" s="432">
        <v>5</v>
      </c>
      <c r="BN9" s="432">
        <v>0</v>
      </c>
      <c r="BO9" s="432">
        <f t="shared" si="11"/>
        <v>17</v>
      </c>
      <c r="BP9" s="89">
        <f t="shared" si="4"/>
        <v>17</v>
      </c>
      <c r="BQ9" s="89">
        <f t="shared" si="5"/>
        <v>8</v>
      </c>
      <c r="BR9" s="89">
        <f t="shared" si="5"/>
        <v>0</v>
      </c>
      <c r="BS9" s="89">
        <f t="shared" si="5"/>
        <v>25</v>
      </c>
      <c r="BT9" s="413" t="s">
        <v>527</v>
      </c>
    </row>
    <row r="10" spans="2:72" ht="25" customHeight="1">
      <c r="B10" s="341" t="s">
        <v>528</v>
      </c>
      <c r="C10" s="313">
        <v>46</v>
      </c>
      <c r="D10" s="313">
        <v>9</v>
      </c>
      <c r="E10" s="385">
        <v>0</v>
      </c>
      <c r="F10" s="314">
        <f t="shared" si="6"/>
        <v>55</v>
      </c>
      <c r="G10" s="313">
        <v>73</v>
      </c>
      <c r="H10" s="313">
        <v>23</v>
      </c>
      <c r="I10" s="385">
        <v>0</v>
      </c>
      <c r="J10" s="314">
        <f t="shared" si="7"/>
        <v>96</v>
      </c>
      <c r="K10" s="313">
        <v>0</v>
      </c>
      <c r="L10" s="313">
        <v>0</v>
      </c>
      <c r="M10" s="313">
        <v>0</v>
      </c>
      <c r="N10" s="314">
        <v>0</v>
      </c>
      <c r="O10" s="314">
        <f t="shared" si="0"/>
        <v>119</v>
      </c>
      <c r="P10" s="314">
        <f t="shared" si="1"/>
        <v>32</v>
      </c>
      <c r="Q10" s="314">
        <f t="shared" si="1"/>
        <v>0</v>
      </c>
      <c r="R10" s="314">
        <f t="shared" si="1"/>
        <v>151</v>
      </c>
      <c r="S10" s="384" t="s">
        <v>528</v>
      </c>
      <c r="T10" s="334"/>
      <c r="U10" s="359" t="s">
        <v>528</v>
      </c>
      <c r="V10" s="349">
        <v>49</v>
      </c>
      <c r="W10" s="349">
        <v>13</v>
      </c>
      <c r="X10" s="23">
        <v>0</v>
      </c>
      <c r="Y10" s="350">
        <f t="shared" si="8"/>
        <v>62</v>
      </c>
      <c r="Z10" s="349">
        <v>46</v>
      </c>
      <c r="AA10" s="349">
        <v>11</v>
      </c>
      <c r="AB10" s="23">
        <v>0</v>
      </c>
      <c r="AC10" s="350">
        <f t="shared" si="9"/>
        <v>57</v>
      </c>
      <c r="AD10" s="349">
        <v>0</v>
      </c>
      <c r="AE10" s="349">
        <v>0</v>
      </c>
      <c r="AF10" s="349">
        <v>0</v>
      </c>
      <c r="AG10" s="350">
        <v>0</v>
      </c>
      <c r="AH10" s="350">
        <f t="shared" si="2"/>
        <v>95</v>
      </c>
      <c r="AI10" s="350">
        <f t="shared" si="3"/>
        <v>24</v>
      </c>
      <c r="AJ10" s="350">
        <f t="shared" si="3"/>
        <v>0</v>
      </c>
      <c r="AK10" s="350">
        <f t="shared" si="3"/>
        <v>119</v>
      </c>
      <c r="AL10" s="413" t="s">
        <v>528</v>
      </c>
      <c r="AN10" s="359" t="s">
        <v>528</v>
      </c>
      <c r="AO10" s="349">
        <v>27</v>
      </c>
      <c r="AP10" s="349">
        <v>16</v>
      </c>
      <c r="AQ10" s="25">
        <v>0</v>
      </c>
      <c r="AR10" s="350">
        <v>43</v>
      </c>
      <c r="AS10" s="349">
        <v>47</v>
      </c>
      <c r="AT10" s="349">
        <v>23</v>
      </c>
      <c r="AU10" s="25">
        <v>0</v>
      </c>
      <c r="AV10" s="350">
        <v>70</v>
      </c>
      <c r="AW10" s="349">
        <v>0</v>
      </c>
      <c r="AX10" s="349">
        <v>0</v>
      </c>
      <c r="AY10" s="349">
        <v>0</v>
      </c>
      <c r="AZ10" s="350">
        <v>0</v>
      </c>
      <c r="BA10" s="350">
        <v>74</v>
      </c>
      <c r="BB10" s="350">
        <v>39</v>
      </c>
      <c r="BC10" s="350">
        <v>0</v>
      </c>
      <c r="BD10" s="350">
        <v>113</v>
      </c>
      <c r="BE10" s="413" t="s">
        <v>528</v>
      </c>
      <c r="BG10" s="359" t="s">
        <v>528</v>
      </c>
      <c r="BH10" s="432">
        <v>22</v>
      </c>
      <c r="BI10" s="432">
        <v>6</v>
      </c>
      <c r="BJ10" s="25">
        <v>0</v>
      </c>
      <c r="BK10" s="432">
        <f t="shared" si="10"/>
        <v>28</v>
      </c>
      <c r="BL10" s="432">
        <v>15</v>
      </c>
      <c r="BM10" s="432">
        <v>4</v>
      </c>
      <c r="BN10" s="432">
        <v>0</v>
      </c>
      <c r="BO10" s="432">
        <f t="shared" si="11"/>
        <v>19</v>
      </c>
      <c r="BP10" s="89">
        <f t="shared" si="4"/>
        <v>37</v>
      </c>
      <c r="BQ10" s="89">
        <f t="shared" si="5"/>
        <v>10</v>
      </c>
      <c r="BR10" s="89">
        <f t="shared" si="5"/>
        <v>0</v>
      </c>
      <c r="BS10" s="89">
        <f t="shared" si="5"/>
        <v>47</v>
      </c>
      <c r="BT10" s="441" t="s">
        <v>528</v>
      </c>
    </row>
    <row r="11" spans="2:72" ht="25" customHeight="1">
      <c r="B11" s="341" t="s">
        <v>433</v>
      </c>
      <c r="C11" s="313">
        <v>64</v>
      </c>
      <c r="D11" s="313">
        <v>13</v>
      </c>
      <c r="E11" s="385">
        <v>0</v>
      </c>
      <c r="F11" s="314">
        <f t="shared" si="6"/>
        <v>77</v>
      </c>
      <c r="G11" s="313">
        <v>357</v>
      </c>
      <c r="H11" s="313">
        <v>43</v>
      </c>
      <c r="I11" s="385">
        <v>0</v>
      </c>
      <c r="J11" s="314">
        <f t="shared" si="7"/>
        <v>400</v>
      </c>
      <c r="K11" s="313">
        <v>0</v>
      </c>
      <c r="L11" s="313">
        <v>0</v>
      </c>
      <c r="M11" s="313">
        <v>0</v>
      </c>
      <c r="N11" s="314">
        <v>0</v>
      </c>
      <c r="O11" s="314">
        <f t="shared" si="0"/>
        <v>421</v>
      </c>
      <c r="P11" s="314">
        <f t="shared" si="1"/>
        <v>56</v>
      </c>
      <c r="Q11" s="314">
        <f t="shared" si="1"/>
        <v>0</v>
      </c>
      <c r="R11" s="314">
        <f t="shared" si="1"/>
        <v>477</v>
      </c>
      <c r="S11" s="384" t="s">
        <v>433</v>
      </c>
      <c r="T11" s="334"/>
      <c r="U11" s="359" t="s">
        <v>433</v>
      </c>
      <c r="V11" s="349">
        <v>47</v>
      </c>
      <c r="W11" s="349">
        <v>11</v>
      </c>
      <c r="X11" s="23">
        <v>0</v>
      </c>
      <c r="Y11" s="350">
        <f t="shared" si="8"/>
        <v>58</v>
      </c>
      <c r="Z11" s="349">
        <v>287</v>
      </c>
      <c r="AA11" s="349">
        <v>32</v>
      </c>
      <c r="AB11" s="23">
        <v>0</v>
      </c>
      <c r="AC11" s="350">
        <f t="shared" si="9"/>
        <v>319</v>
      </c>
      <c r="AD11" s="349">
        <v>0</v>
      </c>
      <c r="AE11" s="349">
        <v>0</v>
      </c>
      <c r="AF11" s="349">
        <v>0</v>
      </c>
      <c r="AG11" s="350">
        <v>0</v>
      </c>
      <c r="AH11" s="350">
        <f t="shared" si="2"/>
        <v>334</v>
      </c>
      <c r="AI11" s="350">
        <f t="shared" si="3"/>
        <v>43</v>
      </c>
      <c r="AJ11" s="350">
        <f t="shared" si="3"/>
        <v>0</v>
      </c>
      <c r="AK11" s="350">
        <f t="shared" si="3"/>
        <v>377</v>
      </c>
      <c r="AL11" s="413" t="s">
        <v>433</v>
      </c>
      <c r="AN11" s="359" t="s">
        <v>433</v>
      </c>
      <c r="AO11" s="349">
        <v>43</v>
      </c>
      <c r="AP11" s="349">
        <v>7</v>
      </c>
      <c r="AQ11" s="25">
        <v>0</v>
      </c>
      <c r="AR11" s="350">
        <v>50</v>
      </c>
      <c r="AS11" s="349">
        <v>260</v>
      </c>
      <c r="AT11" s="349">
        <v>24</v>
      </c>
      <c r="AU11" s="25">
        <v>0</v>
      </c>
      <c r="AV11" s="350">
        <v>284</v>
      </c>
      <c r="AW11" s="349">
        <v>0</v>
      </c>
      <c r="AX11" s="349">
        <v>0</v>
      </c>
      <c r="AY11" s="349">
        <v>0</v>
      </c>
      <c r="AZ11" s="350">
        <v>0</v>
      </c>
      <c r="BA11" s="350">
        <v>303</v>
      </c>
      <c r="BB11" s="350">
        <v>31</v>
      </c>
      <c r="BC11" s="350">
        <v>0</v>
      </c>
      <c r="BD11" s="350">
        <v>334</v>
      </c>
      <c r="BE11" s="413" t="s">
        <v>433</v>
      </c>
      <c r="BG11" s="359" t="s">
        <v>433</v>
      </c>
      <c r="BH11" s="432">
        <v>45</v>
      </c>
      <c r="BI11" s="432">
        <v>5</v>
      </c>
      <c r="BJ11" s="25">
        <v>0</v>
      </c>
      <c r="BK11" s="432">
        <f t="shared" si="10"/>
        <v>50</v>
      </c>
      <c r="BL11" s="432">
        <v>172</v>
      </c>
      <c r="BM11" s="432">
        <v>19</v>
      </c>
      <c r="BN11" s="432">
        <v>1</v>
      </c>
      <c r="BO11" s="432">
        <f t="shared" si="11"/>
        <v>192</v>
      </c>
      <c r="BP11" s="89">
        <f t="shared" si="4"/>
        <v>217</v>
      </c>
      <c r="BQ11" s="89">
        <f t="shared" si="5"/>
        <v>24</v>
      </c>
      <c r="BR11" s="89">
        <f t="shared" si="5"/>
        <v>1</v>
      </c>
      <c r="BS11" s="89">
        <f t="shared" si="5"/>
        <v>242</v>
      </c>
      <c r="BT11" s="413" t="s">
        <v>433</v>
      </c>
    </row>
    <row r="12" spans="2:72" ht="25" customHeight="1">
      <c r="B12" s="341" t="s">
        <v>435</v>
      </c>
      <c r="C12" s="313">
        <v>56</v>
      </c>
      <c r="D12" s="313">
        <v>13</v>
      </c>
      <c r="E12" s="385">
        <v>0</v>
      </c>
      <c r="F12" s="314">
        <f t="shared" si="6"/>
        <v>69</v>
      </c>
      <c r="G12" s="313">
        <v>522</v>
      </c>
      <c r="H12" s="313">
        <v>76</v>
      </c>
      <c r="I12" s="385">
        <v>1</v>
      </c>
      <c r="J12" s="314">
        <f t="shared" si="7"/>
        <v>599</v>
      </c>
      <c r="K12" s="313">
        <v>0</v>
      </c>
      <c r="L12" s="313">
        <v>0</v>
      </c>
      <c r="M12" s="313">
        <v>0</v>
      </c>
      <c r="N12" s="314">
        <v>0</v>
      </c>
      <c r="O12" s="314">
        <f t="shared" si="0"/>
        <v>578</v>
      </c>
      <c r="P12" s="314">
        <f t="shared" si="1"/>
        <v>89</v>
      </c>
      <c r="Q12" s="314">
        <f t="shared" si="1"/>
        <v>1</v>
      </c>
      <c r="R12" s="314">
        <f t="shared" si="1"/>
        <v>668</v>
      </c>
      <c r="S12" s="384" t="s">
        <v>435</v>
      </c>
      <c r="T12" s="334"/>
      <c r="U12" s="359" t="s">
        <v>435</v>
      </c>
      <c r="V12" s="349">
        <v>58</v>
      </c>
      <c r="W12" s="349">
        <v>23</v>
      </c>
      <c r="X12" s="23">
        <v>0</v>
      </c>
      <c r="Y12" s="350">
        <f t="shared" si="8"/>
        <v>81</v>
      </c>
      <c r="Z12" s="349">
        <v>431</v>
      </c>
      <c r="AA12" s="349">
        <v>73</v>
      </c>
      <c r="AB12" s="23">
        <v>0</v>
      </c>
      <c r="AC12" s="350">
        <f t="shared" si="9"/>
        <v>504</v>
      </c>
      <c r="AD12" s="349">
        <v>0</v>
      </c>
      <c r="AE12" s="349">
        <v>0</v>
      </c>
      <c r="AF12" s="349">
        <v>0</v>
      </c>
      <c r="AG12" s="350">
        <v>0</v>
      </c>
      <c r="AH12" s="350">
        <f t="shared" si="2"/>
        <v>489</v>
      </c>
      <c r="AI12" s="350">
        <f t="shared" si="3"/>
        <v>96</v>
      </c>
      <c r="AJ12" s="350">
        <f t="shared" si="3"/>
        <v>0</v>
      </c>
      <c r="AK12" s="350">
        <f t="shared" si="3"/>
        <v>585</v>
      </c>
      <c r="AL12" s="413" t="s">
        <v>435</v>
      </c>
      <c r="AN12" s="359" t="s">
        <v>435</v>
      </c>
      <c r="AO12" s="349">
        <v>44</v>
      </c>
      <c r="AP12" s="349">
        <v>14</v>
      </c>
      <c r="AQ12" s="25">
        <v>0</v>
      </c>
      <c r="AR12" s="350">
        <v>58</v>
      </c>
      <c r="AS12" s="349">
        <v>426</v>
      </c>
      <c r="AT12" s="349">
        <v>76</v>
      </c>
      <c r="AU12" s="25">
        <v>0</v>
      </c>
      <c r="AV12" s="350">
        <v>502</v>
      </c>
      <c r="AW12" s="349">
        <v>0</v>
      </c>
      <c r="AX12" s="349">
        <v>0</v>
      </c>
      <c r="AY12" s="349">
        <v>0</v>
      </c>
      <c r="AZ12" s="350">
        <v>0</v>
      </c>
      <c r="BA12" s="350">
        <v>470</v>
      </c>
      <c r="BB12" s="350">
        <v>90</v>
      </c>
      <c r="BC12" s="350">
        <v>0</v>
      </c>
      <c r="BD12" s="350">
        <v>560</v>
      </c>
      <c r="BE12" s="413" t="s">
        <v>435</v>
      </c>
      <c r="BG12" s="359" t="s">
        <v>435</v>
      </c>
      <c r="BH12" s="432">
        <v>36</v>
      </c>
      <c r="BI12" s="432">
        <v>9</v>
      </c>
      <c r="BJ12" s="25">
        <v>0</v>
      </c>
      <c r="BK12" s="432">
        <f t="shared" si="10"/>
        <v>45</v>
      </c>
      <c r="BL12" s="432">
        <v>280</v>
      </c>
      <c r="BM12" s="432">
        <v>43</v>
      </c>
      <c r="BN12" s="432">
        <v>0</v>
      </c>
      <c r="BO12" s="432">
        <f t="shared" si="11"/>
        <v>323</v>
      </c>
      <c r="BP12" s="89">
        <f t="shared" si="4"/>
        <v>316</v>
      </c>
      <c r="BQ12" s="89">
        <f t="shared" si="5"/>
        <v>52</v>
      </c>
      <c r="BR12" s="89">
        <f t="shared" si="5"/>
        <v>0</v>
      </c>
      <c r="BS12" s="89">
        <f t="shared" si="5"/>
        <v>368</v>
      </c>
      <c r="BT12" s="413" t="s">
        <v>435</v>
      </c>
    </row>
    <row r="13" spans="2:72" ht="25" customHeight="1">
      <c r="B13" s="341" t="s">
        <v>437</v>
      </c>
      <c r="C13" s="313">
        <v>48</v>
      </c>
      <c r="D13" s="313">
        <v>12</v>
      </c>
      <c r="E13" s="385">
        <v>0</v>
      </c>
      <c r="F13" s="314">
        <f t="shared" si="6"/>
        <v>60</v>
      </c>
      <c r="G13" s="313">
        <v>593</v>
      </c>
      <c r="H13" s="313">
        <v>111</v>
      </c>
      <c r="I13" s="385">
        <v>0</v>
      </c>
      <c r="J13" s="314">
        <f t="shared" si="7"/>
        <v>704</v>
      </c>
      <c r="K13" s="313">
        <v>0</v>
      </c>
      <c r="L13" s="313">
        <v>0</v>
      </c>
      <c r="M13" s="313">
        <v>0</v>
      </c>
      <c r="N13" s="314">
        <v>0</v>
      </c>
      <c r="O13" s="314">
        <f t="shared" si="0"/>
        <v>641</v>
      </c>
      <c r="P13" s="314">
        <f t="shared" si="1"/>
        <v>123</v>
      </c>
      <c r="Q13" s="314">
        <f t="shared" si="1"/>
        <v>0</v>
      </c>
      <c r="R13" s="314">
        <f t="shared" si="1"/>
        <v>764</v>
      </c>
      <c r="S13" s="384" t="s">
        <v>437</v>
      </c>
      <c r="T13" s="334"/>
      <c r="U13" s="359" t="s">
        <v>437</v>
      </c>
      <c r="V13" s="349">
        <v>46</v>
      </c>
      <c r="W13" s="349">
        <v>17</v>
      </c>
      <c r="X13" s="23">
        <v>0</v>
      </c>
      <c r="Y13" s="350">
        <f t="shared" si="8"/>
        <v>63</v>
      </c>
      <c r="Z13" s="349">
        <v>499</v>
      </c>
      <c r="AA13" s="349">
        <v>121</v>
      </c>
      <c r="AB13" s="23">
        <v>0</v>
      </c>
      <c r="AC13" s="350">
        <f t="shared" si="9"/>
        <v>620</v>
      </c>
      <c r="AD13" s="349">
        <v>0</v>
      </c>
      <c r="AE13" s="349">
        <v>0</v>
      </c>
      <c r="AF13" s="349">
        <v>0</v>
      </c>
      <c r="AG13" s="350">
        <v>0</v>
      </c>
      <c r="AH13" s="350">
        <f t="shared" si="2"/>
        <v>545</v>
      </c>
      <c r="AI13" s="350">
        <f t="shared" si="3"/>
        <v>138</v>
      </c>
      <c r="AJ13" s="350">
        <f t="shared" si="3"/>
        <v>0</v>
      </c>
      <c r="AK13" s="350">
        <f t="shared" si="3"/>
        <v>683</v>
      </c>
      <c r="AL13" s="413" t="s">
        <v>437</v>
      </c>
      <c r="AN13" s="359" t="s">
        <v>437</v>
      </c>
      <c r="AO13" s="349">
        <v>48</v>
      </c>
      <c r="AP13" s="349">
        <v>15</v>
      </c>
      <c r="AQ13" s="25">
        <v>0</v>
      </c>
      <c r="AR13" s="350">
        <v>63</v>
      </c>
      <c r="AS13" s="349">
        <v>536</v>
      </c>
      <c r="AT13" s="349">
        <v>103</v>
      </c>
      <c r="AU13" s="25">
        <v>0</v>
      </c>
      <c r="AV13" s="350">
        <v>639</v>
      </c>
      <c r="AW13" s="349">
        <v>0</v>
      </c>
      <c r="AX13" s="349">
        <v>0</v>
      </c>
      <c r="AY13" s="349">
        <v>0</v>
      </c>
      <c r="AZ13" s="350">
        <v>0</v>
      </c>
      <c r="BA13" s="350">
        <v>584</v>
      </c>
      <c r="BB13" s="350">
        <v>118</v>
      </c>
      <c r="BC13" s="350">
        <v>0</v>
      </c>
      <c r="BD13" s="350">
        <v>702</v>
      </c>
      <c r="BE13" s="413" t="s">
        <v>437</v>
      </c>
      <c r="BG13" s="359" t="s">
        <v>437</v>
      </c>
      <c r="BH13" s="432">
        <v>34</v>
      </c>
      <c r="BI13" s="432">
        <v>9</v>
      </c>
      <c r="BJ13" s="25">
        <v>0</v>
      </c>
      <c r="BK13" s="432">
        <f t="shared" si="10"/>
        <v>43</v>
      </c>
      <c r="BL13" s="432">
        <v>321</v>
      </c>
      <c r="BM13" s="432">
        <v>60</v>
      </c>
      <c r="BN13" s="432">
        <v>1</v>
      </c>
      <c r="BO13" s="432">
        <f t="shared" si="11"/>
        <v>382</v>
      </c>
      <c r="BP13" s="89">
        <f t="shared" si="4"/>
        <v>355</v>
      </c>
      <c r="BQ13" s="89">
        <f t="shared" si="5"/>
        <v>69</v>
      </c>
      <c r="BR13" s="89">
        <f t="shared" si="5"/>
        <v>1</v>
      </c>
      <c r="BS13" s="89">
        <f t="shared" si="5"/>
        <v>425</v>
      </c>
      <c r="BT13" s="413" t="s">
        <v>437</v>
      </c>
    </row>
    <row r="14" spans="2:72" ht="25" customHeight="1">
      <c r="B14" s="341" t="s">
        <v>439</v>
      </c>
      <c r="C14" s="313">
        <v>46</v>
      </c>
      <c r="D14" s="313">
        <v>25</v>
      </c>
      <c r="E14" s="385">
        <v>0</v>
      </c>
      <c r="F14" s="314">
        <f t="shared" si="6"/>
        <v>71</v>
      </c>
      <c r="G14" s="313">
        <v>788</v>
      </c>
      <c r="H14" s="313">
        <v>142</v>
      </c>
      <c r="I14" s="313">
        <v>0</v>
      </c>
      <c r="J14" s="314">
        <f t="shared" si="7"/>
        <v>930</v>
      </c>
      <c r="K14" s="313">
        <v>0</v>
      </c>
      <c r="L14" s="313">
        <v>0</v>
      </c>
      <c r="M14" s="313">
        <v>0</v>
      </c>
      <c r="N14" s="314">
        <v>0</v>
      </c>
      <c r="O14" s="314">
        <f t="shared" si="0"/>
        <v>834</v>
      </c>
      <c r="P14" s="314">
        <f t="shared" si="1"/>
        <v>167</v>
      </c>
      <c r="Q14" s="314">
        <f t="shared" si="1"/>
        <v>0</v>
      </c>
      <c r="R14" s="314">
        <f t="shared" si="1"/>
        <v>1001</v>
      </c>
      <c r="S14" s="384" t="s">
        <v>439</v>
      </c>
      <c r="T14" s="334"/>
      <c r="U14" s="359" t="s">
        <v>439</v>
      </c>
      <c r="V14" s="349">
        <v>47</v>
      </c>
      <c r="W14" s="349">
        <v>25</v>
      </c>
      <c r="X14" s="23">
        <v>0</v>
      </c>
      <c r="Y14" s="350">
        <f t="shared" si="8"/>
        <v>72</v>
      </c>
      <c r="Z14" s="349">
        <v>673</v>
      </c>
      <c r="AA14" s="349">
        <v>120</v>
      </c>
      <c r="AB14" s="349">
        <v>0</v>
      </c>
      <c r="AC14" s="350">
        <f t="shared" si="9"/>
        <v>793</v>
      </c>
      <c r="AD14" s="349">
        <v>0</v>
      </c>
      <c r="AE14" s="349">
        <v>0</v>
      </c>
      <c r="AF14" s="349">
        <v>0</v>
      </c>
      <c r="AG14" s="350">
        <v>0</v>
      </c>
      <c r="AH14" s="350">
        <f t="shared" si="2"/>
        <v>720</v>
      </c>
      <c r="AI14" s="350">
        <f t="shared" si="3"/>
        <v>145</v>
      </c>
      <c r="AJ14" s="350">
        <f t="shared" si="3"/>
        <v>0</v>
      </c>
      <c r="AK14" s="350">
        <f t="shared" si="3"/>
        <v>865</v>
      </c>
      <c r="AL14" s="413" t="s">
        <v>439</v>
      </c>
      <c r="AN14" s="359" t="s">
        <v>439</v>
      </c>
      <c r="AO14" s="349">
        <v>43</v>
      </c>
      <c r="AP14" s="349">
        <v>23</v>
      </c>
      <c r="AQ14" s="25">
        <v>0</v>
      </c>
      <c r="AR14" s="350">
        <v>66</v>
      </c>
      <c r="AS14" s="349">
        <v>618</v>
      </c>
      <c r="AT14" s="349">
        <v>120</v>
      </c>
      <c r="AU14" s="349">
        <v>1</v>
      </c>
      <c r="AV14" s="350">
        <v>739</v>
      </c>
      <c r="AW14" s="349">
        <v>0</v>
      </c>
      <c r="AX14" s="349">
        <v>0</v>
      </c>
      <c r="AY14" s="349">
        <v>0</v>
      </c>
      <c r="AZ14" s="350">
        <v>0</v>
      </c>
      <c r="BA14" s="350">
        <v>661</v>
      </c>
      <c r="BB14" s="350">
        <v>143</v>
      </c>
      <c r="BC14" s="350">
        <v>1</v>
      </c>
      <c r="BD14" s="350">
        <v>805</v>
      </c>
      <c r="BE14" s="413" t="s">
        <v>439</v>
      </c>
      <c r="BG14" s="359" t="s">
        <v>439</v>
      </c>
      <c r="BH14" s="432">
        <v>27</v>
      </c>
      <c r="BI14" s="432">
        <v>16</v>
      </c>
      <c r="BJ14" s="25">
        <v>0</v>
      </c>
      <c r="BK14" s="432">
        <f t="shared" si="10"/>
        <v>43</v>
      </c>
      <c r="BL14" s="432">
        <v>331</v>
      </c>
      <c r="BM14" s="432">
        <v>91</v>
      </c>
      <c r="BN14" s="432">
        <v>0</v>
      </c>
      <c r="BO14" s="432">
        <f t="shared" si="11"/>
        <v>422</v>
      </c>
      <c r="BP14" s="89">
        <f t="shared" si="4"/>
        <v>358</v>
      </c>
      <c r="BQ14" s="89">
        <f t="shared" si="5"/>
        <v>107</v>
      </c>
      <c r="BR14" s="89">
        <f t="shared" si="5"/>
        <v>0</v>
      </c>
      <c r="BS14" s="89">
        <f t="shared" si="5"/>
        <v>465</v>
      </c>
      <c r="BT14" s="413" t="s">
        <v>439</v>
      </c>
    </row>
    <row r="15" spans="2:72" ht="25" customHeight="1">
      <c r="B15" s="341" t="s">
        <v>441</v>
      </c>
      <c r="C15" s="313">
        <v>53</v>
      </c>
      <c r="D15" s="313">
        <v>37</v>
      </c>
      <c r="E15" s="385">
        <v>0</v>
      </c>
      <c r="F15" s="314">
        <f t="shared" si="6"/>
        <v>90</v>
      </c>
      <c r="G15" s="313">
        <v>845</v>
      </c>
      <c r="H15" s="313">
        <v>145</v>
      </c>
      <c r="I15" s="385">
        <v>0</v>
      </c>
      <c r="J15" s="314">
        <f t="shared" si="7"/>
        <v>990</v>
      </c>
      <c r="K15" s="313">
        <v>0</v>
      </c>
      <c r="L15" s="313">
        <v>0</v>
      </c>
      <c r="M15" s="313">
        <v>0</v>
      </c>
      <c r="N15" s="314">
        <v>0</v>
      </c>
      <c r="O15" s="314">
        <f t="shared" si="0"/>
        <v>898</v>
      </c>
      <c r="P15" s="314">
        <f t="shared" si="1"/>
        <v>182</v>
      </c>
      <c r="Q15" s="314">
        <f t="shared" si="1"/>
        <v>0</v>
      </c>
      <c r="R15" s="314">
        <f t="shared" si="1"/>
        <v>1080</v>
      </c>
      <c r="S15" s="384" t="s">
        <v>441</v>
      </c>
      <c r="T15" s="334"/>
      <c r="U15" s="359" t="s">
        <v>441</v>
      </c>
      <c r="V15" s="349">
        <v>47</v>
      </c>
      <c r="W15" s="349">
        <v>34</v>
      </c>
      <c r="X15" s="23">
        <v>0</v>
      </c>
      <c r="Y15" s="350">
        <f t="shared" si="8"/>
        <v>81</v>
      </c>
      <c r="Z15" s="349">
        <v>660</v>
      </c>
      <c r="AA15" s="349">
        <v>132</v>
      </c>
      <c r="AB15" s="23">
        <v>0</v>
      </c>
      <c r="AC15" s="350">
        <f t="shared" si="9"/>
        <v>792</v>
      </c>
      <c r="AD15" s="349">
        <v>0</v>
      </c>
      <c r="AE15" s="349">
        <v>0</v>
      </c>
      <c r="AF15" s="349">
        <v>0</v>
      </c>
      <c r="AG15" s="350">
        <v>0</v>
      </c>
      <c r="AH15" s="350">
        <f t="shared" si="2"/>
        <v>707</v>
      </c>
      <c r="AI15" s="350">
        <f t="shared" si="3"/>
        <v>166</v>
      </c>
      <c r="AJ15" s="350">
        <f t="shared" si="3"/>
        <v>0</v>
      </c>
      <c r="AK15" s="350">
        <f t="shared" si="3"/>
        <v>873</v>
      </c>
      <c r="AL15" s="413" t="s">
        <v>441</v>
      </c>
      <c r="AN15" s="359" t="s">
        <v>441</v>
      </c>
      <c r="AO15" s="349">
        <v>60</v>
      </c>
      <c r="AP15" s="349">
        <v>34</v>
      </c>
      <c r="AQ15" s="25">
        <v>0</v>
      </c>
      <c r="AR15" s="350">
        <v>94</v>
      </c>
      <c r="AS15" s="349">
        <v>699</v>
      </c>
      <c r="AT15" s="349">
        <v>142</v>
      </c>
      <c r="AU15" s="25">
        <v>0</v>
      </c>
      <c r="AV15" s="350">
        <v>841</v>
      </c>
      <c r="AW15" s="349">
        <v>0</v>
      </c>
      <c r="AX15" s="349">
        <v>0</v>
      </c>
      <c r="AY15" s="349">
        <v>0</v>
      </c>
      <c r="AZ15" s="350">
        <v>0</v>
      </c>
      <c r="BA15" s="350">
        <v>759</v>
      </c>
      <c r="BB15" s="350">
        <v>176</v>
      </c>
      <c r="BC15" s="350">
        <v>0</v>
      </c>
      <c r="BD15" s="350">
        <v>935</v>
      </c>
      <c r="BE15" s="413" t="s">
        <v>441</v>
      </c>
      <c r="BG15" s="359" t="s">
        <v>441</v>
      </c>
      <c r="BH15" s="432">
        <v>60</v>
      </c>
      <c r="BI15" s="432">
        <v>25</v>
      </c>
      <c r="BJ15" s="25">
        <v>0</v>
      </c>
      <c r="BK15" s="432">
        <f t="shared" si="10"/>
        <v>85</v>
      </c>
      <c r="BL15" s="432">
        <v>481</v>
      </c>
      <c r="BM15" s="432">
        <v>136</v>
      </c>
      <c r="BN15" s="432">
        <v>0</v>
      </c>
      <c r="BO15" s="432">
        <f t="shared" si="11"/>
        <v>617</v>
      </c>
      <c r="BP15" s="89">
        <f t="shared" si="4"/>
        <v>541</v>
      </c>
      <c r="BQ15" s="89">
        <f t="shared" si="5"/>
        <v>161</v>
      </c>
      <c r="BR15" s="89">
        <f t="shared" si="5"/>
        <v>0</v>
      </c>
      <c r="BS15" s="89">
        <f t="shared" si="5"/>
        <v>702</v>
      </c>
      <c r="BT15" s="413" t="s">
        <v>441</v>
      </c>
    </row>
    <row r="16" spans="2:72" ht="25" customHeight="1">
      <c r="B16" s="341" t="s">
        <v>443</v>
      </c>
      <c r="C16" s="313">
        <v>58</v>
      </c>
      <c r="D16" s="313">
        <v>26</v>
      </c>
      <c r="E16" s="385">
        <v>0</v>
      </c>
      <c r="F16" s="314">
        <f t="shared" si="6"/>
        <v>84</v>
      </c>
      <c r="G16" s="313">
        <v>804</v>
      </c>
      <c r="H16" s="313">
        <v>123</v>
      </c>
      <c r="I16" s="313">
        <v>1</v>
      </c>
      <c r="J16" s="314">
        <f t="shared" si="7"/>
        <v>928</v>
      </c>
      <c r="K16" s="313">
        <v>0</v>
      </c>
      <c r="L16" s="313">
        <v>0</v>
      </c>
      <c r="M16" s="313">
        <v>0</v>
      </c>
      <c r="N16" s="314">
        <v>0</v>
      </c>
      <c r="O16" s="314">
        <f t="shared" si="0"/>
        <v>862</v>
      </c>
      <c r="P16" s="314">
        <f t="shared" si="1"/>
        <v>149</v>
      </c>
      <c r="Q16" s="314">
        <f t="shared" si="1"/>
        <v>1</v>
      </c>
      <c r="R16" s="314">
        <f t="shared" si="1"/>
        <v>1012</v>
      </c>
      <c r="S16" s="372" t="s">
        <v>443</v>
      </c>
      <c r="T16" s="334"/>
      <c r="U16" s="359" t="s">
        <v>443</v>
      </c>
      <c r="V16" s="349">
        <v>58</v>
      </c>
      <c r="W16" s="349">
        <v>37</v>
      </c>
      <c r="X16" s="23">
        <v>0</v>
      </c>
      <c r="Y16" s="350">
        <f t="shared" si="8"/>
        <v>95</v>
      </c>
      <c r="Z16" s="349">
        <v>686</v>
      </c>
      <c r="AA16" s="349">
        <v>132</v>
      </c>
      <c r="AB16" s="349">
        <v>0</v>
      </c>
      <c r="AC16" s="350">
        <f t="shared" si="9"/>
        <v>818</v>
      </c>
      <c r="AD16" s="349">
        <v>0</v>
      </c>
      <c r="AE16" s="349">
        <v>0</v>
      </c>
      <c r="AF16" s="349">
        <v>0</v>
      </c>
      <c r="AG16" s="350">
        <v>0</v>
      </c>
      <c r="AH16" s="350">
        <f t="shared" si="2"/>
        <v>744</v>
      </c>
      <c r="AI16" s="350">
        <f t="shared" si="3"/>
        <v>169</v>
      </c>
      <c r="AJ16" s="350">
        <f t="shared" si="3"/>
        <v>0</v>
      </c>
      <c r="AK16" s="350">
        <f t="shared" si="3"/>
        <v>913</v>
      </c>
      <c r="AL16" s="402" t="s">
        <v>443</v>
      </c>
      <c r="AN16" s="359" t="s">
        <v>443</v>
      </c>
      <c r="AO16" s="349">
        <v>63</v>
      </c>
      <c r="AP16" s="349">
        <v>31</v>
      </c>
      <c r="AQ16" s="25">
        <v>0</v>
      </c>
      <c r="AR16" s="350">
        <v>94</v>
      </c>
      <c r="AS16" s="349">
        <v>724</v>
      </c>
      <c r="AT16" s="349">
        <v>111</v>
      </c>
      <c r="AU16" s="349">
        <v>1</v>
      </c>
      <c r="AV16" s="350">
        <v>836</v>
      </c>
      <c r="AW16" s="349">
        <v>0</v>
      </c>
      <c r="AX16" s="349">
        <v>0</v>
      </c>
      <c r="AY16" s="349">
        <v>0</v>
      </c>
      <c r="AZ16" s="350">
        <v>0</v>
      </c>
      <c r="BA16" s="350">
        <v>787</v>
      </c>
      <c r="BB16" s="350">
        <v>142</v>
      </c>
      <c r="BC16" s="350">
        <v>1</v>
      </c>
      <c r="BD16" s="350">
        <v>930</v>
      </c>
      <c r="BE16" s="402" t="s">
        <v>443</v>
      </c>
      <c r="BG16" s="359" t="s">
        <v>443</v>
      </c>
      <c r="BH16" s="432">
        <v>36</v>
      </c>
      <c r="BI16" s="432">
        <v>24</v>
      </c>
      <c r="BJ16" s="25">
        <v>0</v>
      </c>
      <c r="BK16" s="432">
        <f t="shared" si="10"/>
        <v>60</v>
      </c>
      <c r="BL16" s="432">
        <v>660</v>
      </c>
      <c r="BM16" s="432">
        <v>156</v>
      </c>
      <c r="BN16" s="432">
        <v>0</v>
      </c>
      <c r="BO16" s="432">
        <f t="shared" si="11"/>
        <v>816</v>
      </c>
      <c r="BP16" s="89">
        <f t="shared" si="4"/>
        <v>696</v>
      </c>
      <c r="BQ16" s="89">
        <f t="shared" si="5"/>
        <v>180</v>
      </c>
      <c r="BR16" s="89">
        <f t="shared" si="5"/>
        <v>0</v>
      </c>
      <c r="BS16" s="89">
        <f t="shared" si="5"/>
        <v>876</v>
      </c>
      <c r="BT16" s="402" t="s">
        <v>443</v>
      </c>
    </row>
    <row r="17" spans="2:72" ht="25" customHeight="1">
      <c r="B17" s="341" t="s">
        <v>445</v>
      </c>
      <c r="C17" s="313">
        <v>56</v>
      </c>
      <c r="D17" s="313">
        <v>44</v>
      </c>
      <c r="E17" s="385">
        <v>0</v>
      </c>
      <c r="F17" s="314">
        <f t="shared" si="6"/>
        <v>100</v>
      </c>
      <c r="G17" s="313">
        <v>772</v>
      </c>
      <c r="H17" s="313">
        <v>156</v>
      </c>
      <c r="I17" s="313">
        <v>0</v>
      </c>
      <c r="J17" s="314">
        <f t="shared" si="7"/>
        <v>928</v>
      </c>
      <c r="K17" s="313">
        <v>0</v>
      </c>
      <c r="L17" s="313">
        <v>0</v>
      </c>
      <c r="M17" s="313">
        <v>0</v>
      </c>
      <c r="N17" s="314">
        <v>0</v>
      </c>
      <c r="O17" s="314">
        <f t="shared" si="0"/>
        <v>828</v>
      </c>
      <c r="P17" s="314">
        <f t="shared" si="1"/>
        <v>200</v>
      </c>
      <c r="Q17" s="314">
        <f t="shared" si="1"/>
        <v>0</v>
      </c>
      <c r="R17" s="314">
        <f t="shared" si="1"/>
        <v>1028</v>
      </c>
      <c r="S17" s="372" t="s">
        <v>445</v>
      </c>
      <c r="T17" s="334"/>
      <c r="U17" s="359" t="s">
        <v>445</v>
      </c>
      <c r="V17" s="349">
        <v>59</v>
      </c>
      <c r="W17" s="349">
        <v>37</v>
      </c>
      <c r="X17" s="23">
        <v>0</v>
      </c>
      <c r="Y17" s="350">
        <f t="shared" si="8"/>
        <v>96</v>
      </c>
      <c r="Z17" s="349">
        <v>719</v>
      </c>
      <c r="AA17" s="349">
        <v>113</v>
      </c>
      <c r="AB17" s="349">
        <v>0</v>
      </c>
      <c r="AC17" s="350">
        <f t="shared" si="9"/>
        <v>832</v>
      </c>
      <c r="AD17" s="349">
        <v>0</v>
      </c>
      <c r="AE17" s="349">
        <v>0</v>
      </c>
      <c r="AF17" s="349">
        <v>0</v>
      </c>
      <c r="AG17" s="350">
        <v>0</v>
      </c>
      <c r="AH17" s="350">
        <f t="shared" si="2"/>
        <v>778</v>
      </c>
      <c r="AI17" s="350">
        <f t="shared" si="3"/>
        <v>150</v>
      </c>
      <c r="AJ17" s="350">
        <f t="shared" si="3"/>
        <v>0</v>
      </c>
      <c r="AK17" s="350">
        <f t="shared" si="3"/>
        <v>928</v>
      </c>
      <c r="AL17" s="402" t="s">
        <v>445</v>
      </c>
      <c r="AN17" s="359" t="s">
        <v>445</v>
      </c>
      <c r="AO17" s="349">
        <v>60</v>
      </c>
      <c r="AP17" s="349">
        <v>42</v>
      </c>
      <c r="AQ17" s="25">
        <v>0</v>
      </c>
      <c r="AR17" s="350">
        <v>102</v>
      </c>
      <c r="AS17" s="349">
        <v>649</v>
      </c>
      <c r="AT17" s="349">
        <v>110</v>
      </c>
      <c r="AU17" s="349">
        <v>1</v>
      </c>
      <c r="AV17" s="350">
        <v>760</v>
      </c>
      <c r="AW17" s="349">
        <v>0</v>
      </c>
      <c r="AX17" s="349">
        <v>0</v>
      </c>
      <c r="AY17" s="349">
        <v>0</v>
      </c>
      <c r="AZ17" s="350">
        <v>0</v>
      </c>
      <c r="BA17" s="350">
        <v>709</v>
      </c>
      <c r="BB17" s="350">
        <v>152</v>
      </c>
      <c r="BC17" s="350">
        <v>1</v>
      </c>
      <c r="BD17" s="350">
        <v>862</v>
      </c>
      <c r="BE17" s="402" t="s">
        <v>445</v>
      </c>
      <c r="BG17" s="359" t="s">
        <v>445</v>
      </c>
      <c r="BH17" s="432">
        <v>56</v>
      </c>
      <c r="BI17" s="432">
        <v>47</v>
      </c>
      <c r="BJ17" s="25">
        <v>0</v>
      </c>
      <c r="BK17" s="432">
        <f t="shared" si="10"/>
        <v>103</v>
      </c>
      <c r="BL17" s="432">
        <v>730</v>
      </c>
      <c r="BM17" s="432">
        <v>139</v>
      </c>
      <c r="BN17" s="432">
        <v>0</v>
      </c>
      <c r="BO17" s="432">
        <f t="shared" si="11"/>
        <v>869</v>
      </c>
      <c r="BP17" s="89">
        <f t="shared" si="4"/>
        <v>786</v>
      </c>
      <c r="BQ17" s="89">
        <f t="shared" si="5"/>
        <v>186</v>
      </c>
      <c r="BR17" s="89">
        <f t="shared" si="5"/>
        <v>0</v>
      </c>
      <c r="BS17" s="89">
        <f t="shared" si="5"/>
        <v>972</v>
      </c>
      <c r="BT17" s="402" t="s">
        <v>445</v>
      </c>
    </row>
    <row r="18" spans="2:72" ht="25" customHeight="1">
      <c r="B18" s="341" t="s">
        <v>982</v>
      </c>
      <c r="C18" s="313">
        <v>74</v>
      </c>
      <c r="D18" s="313">
        <v>44</v>
      </c>
      <c r="E18" s="385">
        <v>0</v>
      </c>
      <c r="F18" s="314">
        <f t="shared" si="6"/>
        <v>118</v>
      </c>
      <c r="G18" s="313">
        <v>601</v>
      </c>
      <c r="H18" s="313">
        <v>146</v>
      </c>
      <c r="I18" s="385">
        <v>0</v>
      </c>
      <c r="J18" s="314">
        <f t="shared" si="7"/>
        <v>747</v>
      </c>
      <c r="K18" s="313">
        <v>0</v>
      </c>
      <c r="L18" s="313">
        <v>0</v>
      </c>
      <c r="M18" s="313">
        <v>0</v>
      </c>
      <c r="N18" s="314">
        <v>0</v>
      </c>
      <c r="O18" s="314">
        <f t="shared" si="0"/>
        <v>675</v>
      </c>
      <c r="P18" s="314">
        <f t="shared" si="1"/>
        <v>190</v>
      </c>
      <c r="Q18" s="314">
        <f t="shared" si="1"/>
        <v>0</v>
      </c>
      <c r="R18" s="314">
        <f t="shared" si="1"/>
        <v>865</v>
      </c>
      <c r="S18" s="372" t="s">
        <v>982</v>
      </c>
      <c r="T18" s="334"/>
      <c r="U18" s="359" t="s">
        <v>982</v>
      </c>
      <c r="V18" s="349">
        <v>76</v>
      </c>
      <c r="W18" s="349">
        <v>43</v>
      </c>
      <c r="X18" s="23">
        <v>0</v>
      </c>
      <c r="Y18" s="350">
        <f t="shared" si="8"/>
        <v>119</v>
      </c>
      <c r="Z18" s="349">
        <v>564</v>
      </c>
      <c r="AA18" s="349">
        <v>124</v>
      </c>
      <c r="AB18" s="23">
        <v>0</v>
      </c>
      <c r="AC18" s="350">
        <f t="shared" si="9"/>
        <v>688</v>
      </c>
      <c r="AD18" s="349">
        <v>0</v>
      </c>
      <c r="AE18" s="349">
        <v>0</v>
      </c>
      <c r="AF18" s="349">
        <v>0</v>
      </c>
      <c r="AG18" s="350">
        <v>0</v>
      </c>
      <c r="AH18" s="350">
        <f t="shared" si="2"/>
        <v>640</v>
      </c>
      <c r="AI18" s="350">
        <f t="shared" si="3"/>
        <v>167</v>
      </c>
      <c r="AJ18" s="350">
        <f t="shared" si="3"/>
        <v>0</v>
      </c>
      <c r="AK18" s="350">
        <f t="shared" si="3"/>
        <v>807</v>
      </c>
      <c r="AL18" s="402" t="s">
        <v>982</v>
      </c>
      <c r="AN18" s="359" t="s">
        <v>982</v>
      </c>
      <c r="AO18" s="349">
        <v>73</v>
      </c>
      <c r="AP18" s="349">
        <v>53</v>
      </c>
      <c r="AQ18" s="25">
        <v>0</v>
      </c>
      <c r="AR18" s="350">
        <v>126</v>
      </c>
      <c r="AS18" s="349">
        <v>520</v>
      </c>
      <c r="AT18" s="349">
        <v>153</v>
      </c>
      <c r="AU18" s="25">
        <v>0</v>
      </c>
      <c r="AV18" s="350">
        <v>673</v>
      </c>
      <c r="AW18" s="349">
        <v>0</v>
      </c>
      <c r="AX18" s="349">
        <v>0</v>
      </c>
      <c r="AY18" s="349">
        <v>0</v>
      </c>
      <c r="AZ18" s="350">
        <v>0</v>
      </c>
      <c r="BA18" s="350">
        <v>593</v>
      </c>
      <c r="BB18" s="350">
        <v>206</v>
      </c>
      <c r="BC18" s="350">
        <v>0</v>
      </c>
      <c r="BD18" s="350">
        <v>799</v>
      </c>
      <c r="BE18" s="402" t="s">
        <v>982</v>
      </c>
      <c r="BG18" s="359" t="s">
        <v>982</v>
      </c>
      <c r="BH18" s="432">
        <v>80</v>
      </c>
      <c r="BI18" s="432">
        <v>61</v>
      </c>
      <c r="BJ18" s="25">
        <v>0</v>
      </c>
      <c r="BK18" s="432">
        <f t="shared" si="10"/>
        <v>141</v>
      </c>
      <c r="BL18" s="432">
        <v>684</v>
      </c>
      <c r="BM18" s="432">
        <v>150</v>
      </c>
      <c r="BN18" s="432">
        <v>0</v>
      </c>
      <c r="BO18" s="432">
        <f t="shared" si="11"/>
        <v>834</v>
      </c>
      <c r="BP18" s="89">
        <f t="shared" si="4"/>
        <v>764</v>
      </c>
      <c r="BQ18" s="89">
        <f t="shared" si="5"/>
        <v>211</v>
      </c>
      <c r="BR18" s="89">
        <f t="shared" si="5"/>
        <v>0</v>
      </c>
      <c r="BS18" s="89">
        <f t="shared" si="5"/>
        <v>975</v>
      </c>
      <c r="BT18" s="402" t="s">
        <v>982</v>
      </c>
    </row>
    <row r="19" spans="2:72" ht="25" customHeight="1">
      <c r="B19" s="341" t="s">
        <v>983</v>
      </c>
      <c r="C19" s="313">
        <v>81</v>
      </c>
      <c r="D19" s="313">
        <v>58</v>
      </c>
      <c r="E19" s="385">
        <v>0</v>
      </c>
      <c r="F19" s="314">
        <f t="shared" si="6"/>
        <v>139</v>
      </c>
      <c r="G19" s="313">
        <v>460</v>
      </c>
      <c r="H19" s="313">
        <v>175</v>
      </c>
      <c r="I19" s="385">
        <v>0</v>
      </c>
      <c r="J19" s="314">
        <f t="shared" si="7"/>
        <v>635</v>
      </c>
      <c r="K19" s="313">
        <v>0</v>
      </c>
      <c r="L19" s="313">
        <v>0</v>
      </c>
      <c r="M19" s="313">
        <v>0</v>
      </c>
      <c r="N19" s="314">
        <v>0</v>
      </c>
      <c r="O19" s="314">
        <f t="shared" si="0"/>
        <v>541</v>
      </c>
      <c r="P19" s="314">
        <f t="shared" si="1"/>
        <v>233</v>
      </c>
      <c r="Q19" s="314">
        <f t="shared" si="1"/>
        <v>0</v>
      </c>
      <c r="R19" s="314">
        <f t="shared" si="1"/>
        <v>774</v>
      </c>
      <c r="S19" s="372" t="s">
        <v>983</v>
      </c>
      <c r="T19" s="334"/>
      <c r="U19" s="359" t="s">
        <v>983</v>
      </c>
      <c r="V19" s="349">
        <v>94</v>
      </c>
      <c r="W19" s="349">
        <v>67</v>
      </c>
      <c r="X19" s="23">
        <v>0</v>
      </c>
      <c r="Y19" s="350">
        <f t="shared" si="8"/>
        <v>161</v>
      </c>
      <c r="Z19" s="349">
        <v>445</v>
      </c>
      <c r="AA19" s="349">
        <v>176</v>
      </c>
      <c r="AB19" s="23">
        <v>0</v>
      </c>
      <c r="AC19" s="350">
        <f t="shared" si="9"/>
        <v>621</v>
      </c>
      <c r="AD19" s="349">
        <v>0</v>
      </c>
      <c r="AE19" s="349">
        <v>0</v>
      </c>
      <c r="AF19" s="349">
        <v>0</v>
      </c>
      <c r="AG19" s="350">
        <v>0</v>
      </c>
      <c r="AH19" s="350">
        <f t="shared" si="2"/>
        <v>539</v>
      </c>
      <c r="AI19" s="350">
        <f t="shared" si="3"/>
        <v>243</v>
      </c>
      <c r="AJ19" s="350">
        <f t="shared" si="3"/>
        <v>0</v>
      </c>
      <c r="AK19" s="350">
        <f t="shared" si="3"/>
        <v>782</v>
      </c>
      <c r="AL19" s="402" t="s">
        <v>983</v>
      </c>
      <c r="AN19" s="359" t="s">
        <v>983</v>
      </c>
      <c r="AO19" s="349">
        <v>76</v>
      </c>
      <c r="AP19" s="349">
        <v>60</v>
      </c>
      <c r="AQ19" s="25">
        <v>0</v>
      </c>
      <c r="AR19" s="350">
        <v>136</v>
      </c>
      <c r="AS19" s="349">
        <v>492</v>
      </c>
      <c r="AT19" s="349">
        <v>159</v>
      </c>
      <c r="AU19" s="25">
        <v>0</v>
      </c>
      <c r="AV19" s="350">
        <v>651</v>
      </c>
      <c r="AW19" s="349">
        <v>0</v>
      </c>
      <c r="AX19" s="349">
        <v>0</v>
      </c>
      <c r="AY19" s="349">
        <v>0</v>
      </c>
      <c r="AZ19" s="350">
        <v>0</v>
      </c>
      <c r="BA19" s="350">
        <v>568</v>
      </c>
      <c r="BB19" s="350">
        <v>219</v>
      </c>
      <c r="BC19" s="350">
        <v>0</v>
      </c>
      <c r="BD19" s="350">
        <v>787</v>
      </c>
      <c r="BE19" s="402" t="s">
        <v>983</v>
      </c>
      <c r="BG19" s="359" t="s">
        <v>983</v>
      </c>
      <c r="BH19" s="432">
        <v>93</v>
      </c>
      <c r="BI19" s="432">
        <v>89</v>
      </c>
      <c r="BJ19" s="25">
        <v>0</v>
      </c>
      <c r="BK19" s="432">
        <f t="shared" si="10"/>
        <v>182</v>
      </c>
      <c r="BL19" s="432">
        <v>620</v>
      </c>
      <c r="BM19" s="432">
        <v>199</v>
      </c>
      <c r="BN19" s="432">
        <v>0</v>
      </c>
      <c r="BO19" s="432">
        <f t="shared" si="11"/>
        <v>819</v>
      </c>
      <c r="BP19" s="89">
        <f t="shared" si="4"/>
        <v>713</v>
      </c>
      <c r="BQ19" s="89">
        <f t="shared" si="5"/>
        <v>288</v>
      </c>
      <c r="BR19" s="89">
        <f t="shared" si="5"/>
        <v>0</v>
      </c>
      <c r="BS19" s="89">
        <f t="shared" si="5"/>
        <v>1001</v>
      </c>
      <c r="BT19" s="402" t="s">
        <v>983</v>
      </c>
    </row>
    <row r="20" spans="2:72" ht="25" customHeight="1">
      <c r="B20" s="341" t="s">
        <v>984</v>
      </c>
      <c r="C20" s="313">
        <v>100</v>
      </c>
      <c r="D20" s="313">
        <v>85</v>
      </c>
      <c r="E20" s="385">
        <v>0</v>
      </c>
      <c r="F20" s="314">
        <f t="shared" si="6"/>
        <v>185</v>
      </c>
      <c r="G20" s="313">
        <v>407</v>
      </c>
      <c r="H20" s="313">
        <v>194</v>
      </c>
      <c r="I20" s="385">
        <v>0</v>
      </c>
      <c r="J20" s="314">
        <f t="shared" si="7"/>
        <v>601</v>
      </c>
      <c r="K20" s="313">
        <v>0</v>
      </c>
      <c r="L20" s="313">
        <v>0</v>
      </c>
      <c r="M20" s="313">
        <v>0</v>
      </c>
      <c r="N20" s="314">
        <v>0</v>
      </c>
      <c r="O20" s="314">
        <f t="shared" si="0"/>
        <v>507</v>
      </c>
      <c r="P20" s="314">
        <f t="shared" si="1"/>
        <v>279</v>
      </c>
      <c r="Q20" s="314">
        <f t="shared" si="1"/>
        <v>0</v>
      </c>
      <c r="R20" s="314">
        <f t="shared" si="1"/>
        <v>786</v>
      </c>
      <c r="S20" s="372" t="s">
        <v>984</v>
      </c>
      <c r="T20" s="334"/>
      <c r="U20" s="359" t="s">
        <v>984</v>
      </c>
      <c r="V20" s="349">
        <v>102</v>
      </c>
      <c r="W20" s="349">
        <v>108</v>
      </c>
      <c r="X20" s="23">
        <v>0</v>
      </c>
      <c r="Y20" s="350">
        <f t="shared" si="8"/>
        <v>210</v>
      </c>
      <c r="Z20" s="349">
        <v>393</v>
      </c>
      <c r="AA20" s="349">
        <v>183</v>
      </c>
      <c r="AB20" s="23">
        <v>0</v>
      </c>
      <c r="AC20" s="350">
        <f t="shared" si="9"/>
        <v>576</v>
      </c>
      <c r="AD20" s="349">
        <v>0</v>
      </c>
      <c r="AE20" s="349">
        <v>0</v>
      </c>
      <c r="AF20" s="349">
        <v>0</v>
      </c>
      <c r="AG20" s="350">
        <v>0</v>
      </c>
      <c r="AH20" s="350">
        <f t="shared" si="2"/>
        <v>495</v>
      </c>
      <c r="AI20" s="350">
        <f t="shared" si="3"/>
        <v>291</v>
      </c>
      <c r="AJ20" s="350">
        <f t="shared" si="3"/>
        <v>0</v>
      </c>
      <c r="AK20" s="350">
        <f t="shared" si="3"/>
        <v>786</v>
      </c>
      <c r="AL20" s="402" t="s">
        <v>984</v>
      </c>
      <c r="AN20" s="359" t="s">
        <v>984</v>
      </c>
      <c r="AO20" s="349">
        <v>117</v>
      </c>
      <c r="AP20" s="349">
        <v>103</v>
      </c>
      <c r="AQ20" s="25">
        <v>0</v>
      </c>
      <c r="AR20" s="350">
        <v>220</v>
      </c>
      <c r="AS20" s="349">
        <v>361</v>
      </c>
      <c r="AT20" s="349">
        <v>197</v>
      </c>
      <c r="AU20" s="25">
        <v>0</v>
      </c>
      <c r="AV20" s="350">
        <v>558</v>
      </c>
      <c r="AW20" s="349">
        <v>0</v>
      </c>
      <c r="AX20" s="349">
        <v>0</v>
      </c>
      <c r="AY20" s="349">
        <v>0</v>
      </c>
      <c r="AZ20" s="350">
        <v>0</v>
      </c>
      <c r="BA20" s="350">
        <v>478</v>
      </c>
      <c r="BB20" s="350">
        <v>300</v>
      </c>
      <c r="BC20" s="350">
        <v>0</v>
      </c>
      <c r="BD20" s="350">
        <v>778</v>
      </c>
      <c r="BE20" s="402" t="s">
        <v>984</v>
      </c>
      <c r="BG20" s="359" t="s">
        <v>984</v>
      </c>
      <c r="BH20" s="432">
        <v>148</v>
      </c>
      <c r="BI20" s="432">
        <v>115</v>
      </c>
      <c r="BJ20" s="25">
        <v>0</v>
      </c>
      <c r="BK20" s="432">
        <f t="shared" si="10"/>
        <v>263</v>
      </c>
      <c r="BL20" s="432">
        <v>593</v>
      </c>
      <c r="BM20" s="432">
        <v>288</v>
      </c>
      <c r="BN20" s="432">
        <v>0</v>
      </c>
      <c r="BO20" s="432">
        <f t="shared" si="11"/>
        <v>881</v>
      </c>
      <c r="BP20" s="89">
        <f t="shared" si="4"/>
        <v>741</v>
      </c>
      <c r="BQ20" s="89">
        <f t="shared" si="5"/>
        <v>403</v>
      </c>
      <c r="BR20" s="89">
        <f t="shared" si="5"/>
        <v>0</v>
      </c>
      <c r="BS20" s="89">
        <f t="shared" si="5"/>
        <v>1144</v>
      </c>
      <c r="BT20" s="402" t="s">
        <v>984</v>
      </c>
    </row>
    <row r="21" spans="2:72" ht="25" customHeight="1">
      <c r="B21" s="341" t="s">
        <v>985</v>
      </c>
      <c r="C21" s="313">
        <v>123</v>
      </c>
      <c r="D21" s="313">
        <v>110</v>
      </c>
      <c r="E21" s="385">
        <v>0</v>
      </c>
      <c r="F21" s="314">
        <f t="shared" si="6"/>
        <v>233</v>
      </c>
      <c r="G21" s="313">
        <v>357</v>
      </c>
      <c r="H21" s="313">
        <v>232</v>
      </c>
      <c r="I21" s="385">
        <v>0</v>
      </c>
      <c r="J21" s="314">
        <f t="shared" si="7"/>
        <v>589</v>
      </c>
      <c r="K21" s="313">
        <v>0</v>
      </c>
      <c r="L21" s="313">
        <v>0</v>
      </c>
      <c r="M21" s="313">
        <v>0</v>
      </c>
      <c r="N21" s="314">
        <v>0</v>
      </c>
      <c r="O21" s="314">
        <f t="shared" si="0"/>
        <v>480</v>
      </c>
      <c r="P21" s="314">
        <f t="shared" si="1"/>
        <v>342</v>
      </c>
      <c r="Q21" s="314">
        <f t="shared" si="1"/>
        <v>0</v>
      </c>
      <c r="R21" s="314">
        <f t="shared" si="1"/>
        <v>822</v>
      </c>
      <c r="S21" s="372" t="s">
        <v>985</v>
      </c>
      <c r="T21" s="334"/>
      <c r="U21" s="359" t="s">
        <v>985</v>
      </c>
      <c r="V21" s="349">
        <v>136</v>
      </c>
      <c r="W21" s="349">
        <v>134</v>
      </c>
      <c r="X21" s="23">
        <v>1</v>
      </c>
      <c r="Y21" s="350">
        <f t="shared" si="8"/>
        <v>271</v>
      </c>
      <c r="Z21" s="349">
        <v>310</v>
      </c>
      <c r="AA21" s="349">
        <v>195</v>
      </c>
      <c r="AB21" s="23">
        <v>0</v>
      </c>
      <c r="AC21" s="350">
        <f t="shared" si="9"/>
        <v>505</v>
      </c>
      <c r="AD21" s="349">
        <v>0</v>
      </c>
      <c r="AE21" s="349">
        <v>0</v>
      </c>
      <c r="AF21" s="349">
        <v>0</v>
      </c>
      <c r="AG21" s="350">
        <v>0</v>
      </c>
      <c r="AH21" s="350">
        <f t="shared" si="2"/>
        <v>446</v>
      </c>
      <c r="AI21" s="350">
        <f t="shared" si="3"/>
        <v>329</v>
      </c>
      <c r="AJ21" s="350">
        <f t="shared" si="3"/>
        <v>1</v>
      </c>
      <c r="AK21" s="350">
        <f t="shared" si="3"/>
        <v>776</v>
      </c>
      <c r="AL21" s="402" t="s">
        <v>985</v>
      </c>
      <c r="AN21" s="359" t="s">
        <v>985</v>
      </c>
      <c r="AO21" s="349">
        <v>141</v>
      </c>
      <c r="AP21" s="349">
        <v>133</v>
      </c>
      <c r="AQ21" s="25">
        <v>0</v>
      </c>
      <c r="AR21" s="350">
        <v>274</v>
      </c>
      <c r="AS21" s="349">
        <v>347</v>
      </c>
      <c r="AT21" s="349">
        <v>186</v>
      </c>
      <c r="AU21" s="25">
        <v>0</v>
      </c>
      <c r="AV21" s="350">
        <v>533</v>
      </c>
      <c r="AW21" s="349">
        <v>0</v>
      </c>
      <c r="AX21" s="349">
        <v>0</v>
      </c>
      <c r="AY21" s="349">
        <v>0</v>
      </c>
      <c r="AZ21" s="350">
        <v>0</v>
      </c>
      <c r="BA21" s="350">
        <v>488</v>
      </c>
      <c r="BB21" s="350">
        <v>319</v>
      </c>
      <c r="BC21" s="350">
        <v>0</v>
      </c>
      <c r="BD21" s="350">
        <v>807</v>
      </c>
      <c r="BE21" s="402" t="s">
        <v>985</v>
      </c>
      <c r="BG21" s="359" t="s">
        <v>985</v>
      </c>
      <c r="BH21" s="432">
        <v>185</v>
      </c>
      <c r="BI21" s="432">
        <v>149</v>
      </c>
      <c r="BJ21" s="25">
        <v>0</v>
      </c>
      <c r="BK21" s="432">
        <f t="shared" si="10"/>
        <v>334</v>
      </c>
      <c r="BL21" s="432">
        <v>512</v>
      </c>
      <c r="BM21" s="432">
        <v>263</v>
      </c>
      <c r="BN21" s="432">
        <v>0</v>
      </c>
      <c r="BO21" s="432">
        <f t="shared" si="11"/>
        <v>775</v>
      </c>
      <c r="BP21" s="89">
        <f t="shared" si="4"/>
        <v>697</v>
      </c>
      <c r="BQ21" s="89">
        <f t="shared" si="5"/>
        <v>412</v>
      </c>
      <c r="BR21" s="89">
        <f t="shared" si="5"/>
        <v>0</v>
      </c>
      <c r="BS21" s="89">
        <f t="shared" si="5"/>
        <v>1109</v>
      </c>
      <c r="BT21" s="402" t="s">
        <v>985</v>
      </c>
    </row>
    <row r="22" spans="2:72" ht="25" customHeight="1">
      <c r="B22" s="341" t="s">
        <v>986</v>
      </c>
      <c r="C22" s="313">
        <v>142</v>
      </c>
      <c r="D22" s="313">
        <v>118</v>
      </c>
      <c r="E22" s="385">
        <v>0</v>
      </c>
      <c r="F22" s="314">
        <f t="shared" si="6"/>
        <v>260</v>
      </c>
      <c r="G22" s="313">
        <v>303</v>
      </c>
      <c r="H22" s="313">
        <v>253</v>
      </c>
      <c r="I22" s="385">
        <v>0</v>
      </c>
      <c r="J22" s="314">
        <f t="shared" si="7"/>
        <v>556</v>
      </c>
      <c r="K22" s="313">
        <v>0</v>
      </c>
      <c r="L22" s="313">
        <v>0</v>
      </c>
      <c r="M22" s="313">
        <v>0</v>
      </c>
      <c r="N22" s="314">
        <v>0</v>
      </c>
      <c r="O22" s="314">
        <f t="shared" si="0"/>
        <v>445</v>
      </c>
      <c r="P22" s="314">
        <f t="shared" ref="P22:R25" si="12">D22+H22+L22</f>
        <v>371</v>
      </c>
      <c r="Q22" s="314">
        <f t="shared" si="12"/>
        <v>0</v>
      </c>
      <c r="R22" s="314">
        <f t="shared" si="12"/>
        <v>816</v>
      </c>
      <c r="S22" s="372" t="s">
        <v>986</v>
      </c>
      <c r="T22" s="334"/>
      <c r="U22" s="359" t="s">
        <v>986</v>
      </c>
      <c r="V22" s="349">
        <v>145</v>
      </c>
      <c r="W22" s="349">
        <v>136</v>
      </c>
      <c r="X22" s="23">
        <v>0</v>
      </c>
      <c r="Y22" s="350">
        <f t="shared" si="8"/>
        <v>281</v>
      </c>
      <c r="Z22" s="349">
        <v>249</v>
      </c>
      <c r="AA22" s="349">
        <v>182</v>
      </c>
      <c r="AB22" s="23">
        <v>0</v>
      </c>
      <c r="AC22" s="350">
        <f t="shared" si="9"/>
        <v>431</v>
      </c>
      <c r="AD22" s="349">
        <v>0</v>
      </c>
      <c r="AE22" s="349">
        <v>0</v>
      </c>
      <c r="AF22" s="349">
        <v>0</v>
      </c>
      <c r="AG22" s="350">
        <v>0</v>
      </c>
      <c r="AH22" s="350">
        <f t="shared" si="2"/>
        <v>394</v>
      </c>
      <c r="AI22" s="350">
        <f t="shared" ref="AI22:AK25" si="13">W22+AA22+AE22</f>
        <v>318</v>
      </c>
      <c r="AJ22" s="350">
        <f t="shared" si="13"/>
        <v>0</v>
      </c>
      <c r="AK22" s="350">
        <f t="shared" si="13"/>
        <v>712</v>
      </c>
      <c r="AL22" s="402" t="s">
        <v>986</v>
      </c>
      <c r="AN22" s="359" t="s">
        <v>986</v>
      </c>
      <c r="AO22" s="349">
        <v>205</v>
      </c>
      <c r="AP22" s="349">
        <v>171</v>
      </c>
      <c r="AQ22" s="25">
        <v>0</v>
      </c>
      <c r="AR22" s="350">
        <v>376</v>
      </c>
      <c r="AS22" s="349">
        <v>256</v>
      </c>
      <c r="AT22" s="349">
        <v>198</v>
      </c>
      <c r="AU22" s="25">
        <v>0</v>
      </c>
      <c r="AV22" s="350">
        <v>454</v>
      </c>
      <c r="AW22" s="349">
        <v>0</v>
      </c>
      <c r="AX22" s="349">
        <v>0</v>
      </c>
      <c r="AY22" s="349">
        <v>0</v>
      </c>
      <c r="AZ22" s="350">
        <v>0</v>
      </c>
      <c r="BA22" s="350">
        <v>461</v>
      </c>
      <c r="BB22" s="350">
        <v>369</v>
      </c>
      <c r="BC22" s="350">
        <v>0</v>
      </c>
      <c r="BD22" s="350">
        <v>830</v>
      </c>
      <c r="BE22" s="402" t="s">
        <v>986</v>
      </c>
      <c r="BG22" s="359" t="s">
        <v>986</v>
      </c>
      <c r="BH22" s="432">
        <v>228</v>
      </c>
      <c r="BI22" s="432">
        <v>188</v>
      </c>
      <c r="BJ22" s="25">
        <v>0</v>
      </c>
      <c r="BK22" s="432">
        <f t="shared" si="10"/>
        <v>416</v>
      </c>
      <c r="BL22" s="432">
        <v>386</v>
      </c>
      <c r="BM22" s="432">
        <v>238</v>
      </c>
      <c r="BN22" s="432">
        <v>0</v>
      </c>
      <c r="BO22" s="432">
        <f t="shared" si="11"/>
        <v>624</v>
      </c>
      <c r="BP22" s="89">
        <f t="shared" si="4"/>
        <v>614</v>
      </c>
      <c r="BQ22" s="89">
        <f t="shared" ref="BQ22:BS24" si="14">BI22+BM22</f>
        <v>426</v>
      </c>
      <c r="BR22" s="89">
        <f t="shared" si="14"/>
        <v>0</v>
      </c>
      <c r="BS22" s="89">
        <f t="shared" si="14"/>
        <v>1040</v>
      </c>
      <c r="BT22" s="402" t="s">
        <v>986</v>
      </c>
    </row>
    <row r="23" spans="2:72" ht="25" customHeight="1">
      <c r="B23" s="341" t="s">
        <v>987</v>
      </c>
      <c r="C23" s="313">
        <v>165</v>
      </c>
      <c r="D23" s="313">
        <v>165</v>
      </c>
      <c r="E23" s="385">
        <v>0</v>
      </c>
      <c r="F23" s="314">
        <f t="shared" si="6"/>
        <v>330</v>
      </c>
      <c r="G23" s="313">
        <v>249</v>
      </c>
      <c r="H23" s="313">
        <v>180</v>
      </c>
      <c r="I23" s="385">
        <v>0</v>
      </c>
      <c r="J23" s="314">
        <f t="shared" si="7"/>
        <v>429</v>
      </c>
      <c r="K23" s="313">
        <v>0</v>
      </c>
      <c r="L23" s="313">
        <v>0</v>
      </c>
      <c r="M23" s="313">
        <v>0</v>
      </c>
      <c r="N23" s="314">
        <v>0</v>
      </c>
      <c r="O23" s="314">
        <f t="shared" si="0"/>
        <v>414</v>
      </c>
      <c r="P23" s="314">
        <f t="shared" si="12"/>
        <v>345</v>
      </c>
      <c r="Q23" s="314">
        <f t="shared" si="12"/>
        <v>0</v>
      </c>
      <c r="R23" s="314">
        <f t="shared" si="12"/>
        <v>759</v>
      </c>
      <c r="S23" s="372" t="s">
        <v>987</v>
      </c>
      <c r="T23" s="334"/>
      <c r="U23" s="359" t="s">
        <v>987</v>
      </c>
      <c r="V23" s="349">
        <v>143</v>
      </c>
      <c r="W23" s="349">
        <v>161</v>
      </c>
      <c r="X23" s="23">
        <v>0</v>
      </c>
      <c r="Y23" s="350">
        <f t="shared" si="8"/>
        <v>304</v>
      </c>
      <c r="Z23" s="349">
        <v>190</v>
      </c>
      <c r="AA23" s="349">
        <v>170</v>
      </c>
      <c r="AB23" s="23">
        <v>0</v>
      </c>
      <c r="AC23" s="350">
        <f t="shared" si="9"/>
        <v>360</v>
      </c>
      <c r="AD23" s="349">
        <v>0</v>
      </c>
      <c r="AE23" s="349">
        <v>0</v>
      </c>
      <c r="AF23" s="349">
        <v>0</v>
      </c>
      <c r="AG23" s="350">
        <v>0</v>
      </c>
      <c r="AH23" s="350">
        <f t="shared" si="2"/>
        <v>333</v>
      </c>
      <c r="AI23" s="350">
        <f t="shared" si="13"/>
        <v>331</v>
      </c>
      <c r="AJ23" s="350">
        <f t="shared" si="13"/>
        <v>0</v>
      </c>
      <c r="AK23" s="350">
        <f t="shared" si="13"/>
        <v>664</v>
      </c>
      <c r="AL23" s="402" t="s">
        <v>987</v>
      </c>
      <c r="AN23" s="359" t="s">
        <v>987</v>
      </c>
      <c r="AO23" s="349">
        <v>195</v>
      </c>
      <c r="AP23" s="349">
        <v>199</v>
      </c>
      <c r="AQ23" s="25">
        <v>0</v>
      </c>
      <c r="AR23" s="350">
        <v>394</v>
      </c>
      <c r="AS23" s="349">
        <v>185</v>
      </c>
      <c r="AT23" s="349">
        <v>170</v>
      </c>
      <c r="AU23" s="25">
        <v>0</v>
      </c>
      <c r="AV23" s="350">
        <v>355</v>
      </c>
      <c r="AW23" s="349">
        <v>0</v>
      </c>
      <c r="AX23" s="349">
        <v>0</v>
      </c>
      <c r="AY23" s="349">
        <v>0</v>
      </c>
      <c r="AZ23" s="350">
        <v>0</v>
      </c>
      <c r="BA23" s="350">
        <v>380</v>
      </c>
      <c r="BB23" s="350">
        <v>369</v>
      </c>
      <c r="BC23" s="350">
        <v>0</v>
      </c>
      <c r="BD23" s="350">
        <v>749</v>
      </c>
      <c r="BE23" s="402" t="s">
        <v>987</v>
      </c>
      <c r="BG23" s="359" t="s">
        <v>987</v>
      </c>
      <c r="BH23" s="432">
        <v>201</v>
      </c>
      <c r="BI23" s="432">
        <v>209</v>
      </c>
      <c r="BJ23" s="25">
        <v>0</v>
      </c>
      <c r="BK23" s="432">
        <f t="shared" si="10"/>
        <v>410</v>
      </c>
      <c r="BL23" s="432">
        <v>253</v>
      </c>
      <c r="BM23" s="432">
        <v>204</v>
      </c>
      <c r="BN23" s="432">
        <v>0</v>
      </c>
      <c r="BO23" s="432">
        <f t="shared" si="11"/>
        <v>457</v>
      </c>
      <c r="BP23" s="89">
        <f t="shared" si="4"/>
        <v>454</v>
      </c>
      <c r="BQ23" s="89">
        <f t="shared" si="14"/>
        <v>413</v>
      </c>
      <c r="BR23" s="89">
        <f t="shared" si="14"/>
        <v>0</v>
      </c>
      <c r="BS23" s="89">
        <f t="shared" si="14"/>
        <v>867</v>
      </c>
      <c r="BT23" s="402" t="s">
        <v>987</v>
      </c>
    </row>
    <row r="24" spans="2:72" ht="25" customHeight="1">
      <c r="B24" s="341" t="s">
        <v>988</v>
      </c>
      <c r="C24" s="313">
        <v>245</v>
      </c>
      <c r="D24" s="313">
        <v>288</v>
      </c>
      <c r="E24" s="313">
        <v>0</v>
      </c>
      <c r="F24" s="314">
        <f t="shared" si="6"/>
        <v>533</v>
      </c>
      <c r="G24" s="313">
        <v>209</v>
      </c>
      <c r="H24" s="313">
        <v>274</v>
      </c>
      <c r="I24" s="313">
        <v>0</v>
      </c>
      <c r="J24" s="314">
        <f t="shared" si="7"/>
        <v>483</v>
      </c>
      <c r="K24" s="313">
        <v>0</v>
      </c>
      <c r="L24" s="313">
        <v>0</v>
      </c>
      <c r="M24" s="313">
        <v>0</v>
      </c>
      <c r="N24" s="314">
        <v>0</v>
      </c>
      <c r="O24" s="314">
        <f t="shared" si="0"/>
        <v>454</v>
      </c>
      <c r="P24" s="314">
        <f t="shared" si="12"/>
        <v>562</v>
      </c>
      <c r="Q24" s="314">
        <f t="shared" si="12"/>
        <v>0</v>
      </c>
      <c r="R24" s="314">
        <f t="shared" si="12"/>
        <v>1016</v>
      </c>
      <c r="S24" s="372" t="s">
        <v>988</v>
      </c>
      <c r="T24" s="334"/>
      <c r="U24" s="359" t="s">
        <v>988</v>
      </c>
      <c r="V24" s="349">
        <v>293</v>
      </c>
      <c r="W24" s="349">
        <v>301</v>
      </c>
      <c r="X24" s="349">
        <v>0</v>
      </c>
      <c r="Y24" s="350">
        <f t="shared" si="8"/>
        <v>594</v>
      </c>
      <c r="Z24" s="349">
        <v>194</v>
      </c>
      <c r="AA24" s="349">
        <v>224</v>
      </c>
      <c r="AB24" s="349">
        <v>0</v>
      </c>
      <c r="AC24" s="350">
        <f t="shared" si="9"/>
        <v>418</v>
      </c>
      <c r="AD24" s="349">
        <v>0</v>
      </c>
      <c r="AE24" s="349">
        <v>0</v>
      </c>
      <c r="AF24" s="349">
        <v>0</v>
      </c>
      <c r="AG24" s="350">
        <v>0</v>
      </c>
      <c r="AH24" s="350">
        <f t="shared" si="2"/>
        <v>487</v>
      </c>
      <c r="AI24" s="350">
        <f t="shared" si="13"/>
        <v>525</v>
      </c>
      <c r="AJ24" s="350">
        <f t="shared" si="13"/>
        <v>0</v>
      </c>
      <c r="AK24" s="350">
        <f t="shared" si="13"/>
        <v>1012</v>
      </c>
      <c r="AL24" s="402" t="s">
        <v>988</v>
      </c>
      <c r="AN24" s="359" t="s">
        <v>988</v>
      </c>
      <c r="AO24" s="349">
        <v>297</v>
      </c>
      <c r="AP24" s="349">
        <v>284</v>
      </c>
      <c r="AQ24" s="349">
        <v>0</v>
      </c>
      <c r="AR24" s="350">
        <v>581</v>
      </c>
      <c r="AS24" s="349">
        <v>207</v>
      </c>
      <c r="AT24" s="349">
        <v>269</v>
      </c>
      <c r="AU24" s="349">
        <v>0</v>
      </c>
      <c r="AV24" s="350">
        <v>476</v>
      </c>
      <c r="AW24" s="349">
        <v>0</v>
      </c>
      <c r="AX24" s="349">
        <v>0</v>
      </c>
      <c r="AY24" s="349">
        <v>0</v>
      </c>
      <c r="AZ24" s="350">
        <v>0</v>
      </c>
      <c r="BA24" s="350">
        <v>504</v>
      </c>
      <c r="BB24" s="350">
        <v>553</v>
      </c>
      <c r="BC24" s="350">
        <v>0</v>
      </c>
      <c r="BD24" s="350">
        <v>1057</v>
      </c>
      <c r="BE24" s="402" t="s">
        <v>988</v>
      </c>
      <c r="BG24" s="359" t="s">
        <v>988</v>
      </c>
      <c r="BH24" s="432">
        <v>365</v>
      </c>
      <c r="BI24" s="432">
        <v>280</v>
      </c>
      <c r="BJ24" s="432">
        <v>0</v>
      </c>
      <c r="BK24" s="432">
        <f t="shared" si="10"/>
        <v>645</v>
      </c>
      <c r="BL24" s="432">
        <v>213</v>
      </c>
      <c r="BM24" s="432">
        <v>299</v>
      </c>
      <c r="BN24" s="432">
        <v>0</v>
      </c>
      <c r="BO24" s="432">
        <f t="shared" si="11"/>
        <v>512</v>
      </c>
      <c r="BP24" s="89">
        <f t="shared" si="4"/>
        <v>578</v>
      </c>
      <c r="BQ24" s="89">
        <f t="shared" si="14"/>
        <v>579</v>
      </c>
      <c r="BR24" s="89">
        <f t="shared" si="14"/>
        <v>0</v>
      </c>
      <c r="BS24" s="89">
        <f t="shared" si="14"/>
        <v>1157</v>
      </c>
      <c r="BT24" s="402" t="s">
        <v>988</v>
      </c>
    </row>
    <row r="25" spans="2:72" ht="25" customHeight="1" thickBot="1">
      <c r="B25" s="341" t="s">
        <v>1090</v>
      </c>
      <c r="C25" s="313">
        <v>0</v>
      </c>
      <c r="D25" s="313">
        <v>0</v>
      </c>
      <c r="E25" s="313">
        <v>0</v>
      </c>
      <c r="F25" s="314">
        <f t="shared" si="6"/>
        <v>0</v>
      </c>
      <c r="G25" s="313">
        <v>1</v>
      </c>
      <c r="H25" s="313">
        <v>0</v>
      </c>
      <c r="I25" s="313">
        <v>10</v>
      </c>
      <c r="J25" s="314">
        <f t="shared" si="7"/>
        <v>11</v>
      </c>
      <c r="K25" s="313">
        <v>0</v>
      </c>
      <c r="L25" s="313">
        <v>0</v>
      </c>
      <c r="M25" s="313">
        <v>0</v>
      </c>
      <c r="N25" s="314">
        <v>0</v>
      </c>
      <c r="O25" s="314">
        <f t="shared" si="0"/>
        <v>1</v>
      </c>
      <c r="P25" s="314">
        <f t="shared" si="12"/>
        <v>0</v>
      </c>
      <c r="Q25" s="314">
        <f t="shared" si="12"/>
        <v>10</v>
      </c>
      <c r="R25" s="314">
        <f t="shared" si="12"/>
        <v>11</v>
      </c>
      <c r="S25" s="372" t="s">
        <v>565</v>
      </c>
      <c r="T25" s="334"/>
      <c r="U25" s="359" t="s">
        <v>1090</v>
      </c>
      <c r="V25" s="349">
        <v>0</v>
      </c>
      <c r="W25" s="349">
        <v>0</v>
      </c>
      <c r="X25" s="349">
        <v>0</v>
      </c>
      <c r="Y25" s="350">
        <v>0</v>
      </c>
      <c r="Z25" s="349">
        <v>0</v>
      </c>
      <c r="AA25" s="349">
        <v>0</v>
      </c>
      <c r="AB25" s="349">
        <v>4</v>
      </c>
      <c r="AC25" s="350">
        <f t="shared" si="9"/>
        <v>4</v>
      </c>
      <c r="AD25" s="349">
        <v>0</v>
      </c>
      <c r="AE25" s="349">
        <v>0</v>
      </c>
      <c r="AF25" s="349">
        <v>0</v>
      </c>
      <c r="AG25" s="350">
        <v>0</v>
      </c>
      <c r="AH25" s="350">
        <f t="shared" si="2"/>
        <v>0</v>
      </c>
      <c r="AI25" s="350">
        <f t="shared" si="13"/>
        <v>0</v>
      </c>
      <c r="AJ25" s="350">
        <f t="shared" si="13"/>
        <v>4</v>
      </c>
      <c r="AK25" s="350">
        <f t="shared" si="13"/>
        <v>4</v>
      </c>
      <c r="AL25" s="402" t="s">
        <v>565</v>
      </c>
      <c r="AN25" s="359" t="s">
        <v>1090</v>
      </c>
      <c r="AO25" s="349">
        <v>0</v>
      </c>
      <c r="AP25" s="349">
        <v>0</v>
      </c>
      <c r="AQ25" s="349">
        <v>0</v>
      </c>
      <c r="AR25" s="350">
        <v>0</v>
      </c>
      <c r="AS25" s="349">
        <v>1</v>
      </c>
      <c r="AT25" s="349">
        <v>1</v>
      </c>
      <c r="AU25" s="349">
        <v>3</v>
      </c>
      <c r="AV25" s="350">
        <v>5</v>
      </c>
      <c r="AW25" s="349">
        <v>0</v>
      </c>
      <c r="AX25" s="349">
        <v>0</v>
      </c>
      <c r="AY25" s="349">
        <v>0</v>
      </c>
      <c r="AZ25" s="350">
        <v>0</v>
      </c>
      <c r="BA25" s="350">
        <v>1</v>
      </c>
      <c r="BB25" s="350">
        <v>1</v>
      </c>
      <c r="BC25" s="350">
        <v>3</v>
      </c>
      <c r="BD25" s="350">
        <v>5</v>
      </c>
      <c r="BE25" s="402" t="s">
        <v>565</v>
      </c>
      <c r="BG25" s="22" t="s">
        <v>320</v>
      </c>
      <c r="BH25" s="442">
        <f>SUM(BH6:BH24)</f>
        <v>1722</v>
      </c>
      <c r="BI25" s="442">
        <f t="shared" ref="BI25:BS25" si="15">SUM(BI6:BI24)</f>
        <v>1328</v>
      </c>
      <c r="BJ25" s="442">
        <v>0</v>
      </c>
      <c r="BK25" s="442">
        <f t="shared" si="15"/>
        <v>3050</v>
      </c>
      <c r="BL25" s="442">
        <f t="shared" si="15"/>
        <v>6416</v>
      </c>
      <c r="BM25" s="442">
        <f t="shared" si="15"/>
        <v>2443</v>
      </c>
      <c r="BN25" s="442">
        <f t="shared" si="15"/>
        <v>2</v>
      </c>
      <c r="BO25" s="442">
        <f t="shared" si="15"/>
        <v>8861</v>
      </c>
      <c r="BP25" s="442">
        <f t="shared" si="15"/>
        <v>8138</v>
      </c>
      <c r="BQ25" s="442">
        <f t="shared" si="15"/>
        <v>3771</v>
      </c>
      <c r="BR25" s="442">
        <v>2</v>
      </c>
      <c r="BS25" s="442">
        <f t="shared" si="15"/>
        <v>11911</v>
      </c>
      <c r="BT25" s="353" t="s">
        <v>322</v>
      </c>
    </row>
    <row r="26" spans="2:72" ht="25" customHeight="1" thickBot="1">
      <c r="B26" s="331" t="s">
        <v>320</v>
      </c>
      <c r="C26" s="332">
        <f>SUM(C6:C25)</f>
        <v>1519</v>
      </c>
      <c r="D26" s="332">
        <f t="shared" ref="D26:R26" si="16">SUM(D6:D25)</f>
        <v>1150</v>
      </c>
      <c r="E26" s="332">
        <f t="shared" si="16"/>
        <v>0</v>
      </c>
      <c r="F26" s="332">
        <f t="shared" si="16"/>
        <v>2669</v>
      </c>
      <c r="G26" s="332">
        <f t="shared" si="16"/>
        <v>7579</v>
      </c>
      <c r="H26" s="332">
        <f t="shared" si="16"/>
        <v>2480</v>
      </c>
      <c r="I26" s="332">
        <f t="shared" si="16"/>
        <v>13</v>
      </c>
      <c r="J26" s="332">
        <f t="shared" si="16"/>
        <v>10072</v>
      </c>
      <c r="K26" s="332">
        <f t="shared" si="16"/>
        <v>0</v>
      </c>
      <c r="L26" s="332">
        <f t="shared" si="16"/>
        <v>0</v>
      </c>
      <c r="M26" s="332">
        <f t="shared" si="16"/>
        <v>0</v>
      </c>
      <c r="N26" s="332">
        <f t="shared" si="16"/>
        <v>0</v>
      </c>
      <c r="O26" s="332">
        <f t="shared" si="16"/>
        <v>9098</v>
      </c>
      <c r="P26" s="332">
        <f t="shared" si="16"/>
        <v>3630</v>
      </c>
      <c r="Q26" s="332">
        <f t="shared" si="16"/>
        <v>13</v>
      </c>
      <c r="R26" s="332">
        <f t="shared" si="16"/>
        <v>12741</v>
      </c>
      <c r="S26" s="333" t="s">
        <v>322</v>
      </c>
      <c r="T26" s="342"/>
      <c r="U26" s="22" t="s">
        <v>320</v>
      </c>
      <c r="V26" s="352">
        <f>SUM(V6:V25)</f>
        <v>1525</v>
      </c>
      <c r="W26" s="352">
        <f t="shared" ref="W26:AK26" si="17">SUM(W6:W25)</f>
        <v>1235</v>
      </c>
      <c r="X26" s="352">
        <f t="shared" si="17"/>
        <v>3</v>
      </c>
      <c r="Y26" s="352">
        <f t="shared" si="17"/>
        <v>2763</v>
      </c>
      <c r="Z26" s="352">
        <f t="shared" si="17"/>
        <v>6561</v>
      </c>
      <c r="AA26" s="352">
        <f t="shared" si="17"/>
        <v>2181</v>
      </c>
      <c r="AB26" s="352">
        <f t="shared" si="17"/>
        <v>10</v>
      </c>
      <c r="AC26" s="352">
        <f t="shared" si="17"/>
        <v>8752</v>
      </c>
      <c r="AD26" s="352">
        <f t="shared" si="17"/>
        <v>0</v>
      </c>
      <c r="AE26" s="352">
        <f t="shared" si="17"/>
        <v>0</v>
      </c>
      <c r="AF26" s="352">
        <f t="shared" si="17"/>
        <v>0</v>
      </c>
      <c r="AG26" s="352">
        <f t="shared" si="17"/>
        <v>0</v>
      </c>
      <c r="AH26" s="352">
        <f t="shared" si="17"/>
        <v>8086</v>
      </c>
      <c r="AI26" s="352">
        <f t="shared" si="17"/>
        <v>3416</v>
      </c>
      <c r="AJ26" s="352">
        <f t="shared" si="17"/>
        <v>13</v>
      </c>
      <c r="AK26" s="352">
        <f t="shared" si="17"/>
        <v>11515</v>
      </c>
      <c r="AL26" s="353" t="s">
        <v>322</v>
      </c>
      <c r="AN26" s="22" t="s">
        <v>320</v>
      </c>
      <c r="AO26" s="352">
        <v>1666</v>
      </c>
      <c r="AP26" s="352">
        <v>1308</v>
      </c>
      <c r="AQ26" s="352">
        <v>1</v>
      </c>
      <c r="AR26" s="352">
        <v>2975</v>
      </c>
      <c r="AS26" s="352">
        <v>6564</v>
      </c>
      <c r="AT26" s="352">
        <v>2214</v>
      </c>
      <c r="AU26" s="352">
        <v>8</v>
      </c>
      <c r="AV26" s="352">
        <v>8786</v>
      </c>
      <c r="AW26" s="352">
        <v>1</v>
      </c>
      <c r="AX26" s="352">
        <v>0</v>
      </c>
      <c r="AY26" s="352">
        <v>0</v>
      </c>
      <c r="AZ26" s="352">
        <v>1</v>
      </c>
      <c r="BA26" s="352">
        <v>8231</v>
      </c>
      <c r="BB26" s="352">
        <v>3522</v>
      </c>
      <c r="BC26" s="352">
        <v>9</v>
      </c>
      <c r="BD26" s="352">
        <v>11762</v>
      </c>
      <c r="BE26" s="353" t="s">
        <v>322</v>
      </c>
      <c r="BG26" s="414" t="s">
        <v>851</v>
      </c>
      <c r="BH26" s="414"/>
      <c r="BI26" s="408"/>
      <c r="BJ26" s="408"/>
      <c r="BK26" s="408"/>
      <c r="BL26" s="408"/>
      <c r="BM26" s="19"/>
      <c r="BN26" s="19"/>
      <c r="BO26" s="19"/>
      <c r="BP26" s="19"/>
      <c r="BQ26" s="19"/>
      <c r="BR26" s="19"/>
      <c r="BS26" s="409"/>
      <c r="BT26" s="409" t="s">
        <v>852</v>
      </c>
    </row>
    <row r="27" spans="2:72" ht="25" customHeight="1">
      <c r="B27" s="386" t="s">
        <v>851</v>
      </c>
      <c r="C27" s="386"/>
      <c r="D27" s="376"/>
      <c r="E27" s="376"/>
      <c r="F27" s="376"/>
      <c r="G27" s="376"/>
      <c r="N27" s="377"/>
      <c r="O27" s="377"/>
      <c r="S27" s="377" t="s">
        <v>852</v>
      </c>
      <c r="U27" s="414" t="s">
        <v>851</v>
      </c>
      <c r="V27" s="414"/>
      <c r="W27" s="408"/>
      <c r="X27" s="408"/>
      <c r="Y27" s="238"/>
      <c r="Z27" s="408"/>
      <c r="AA27" s="19"/>
      <c r="AB27" s="19"/>
      <c r="AC27" s="238"/>
      <c r="AD27" s="19"/>
      <c r="AE27" s="19"/>
      <c r="AF27" s="19"/>
      <c r="AG27" s="409"/>
      <c r="AH27" s="409"/>
      <c r="AI27" s="19"/>
      <c r="AJ27" s="19"/>
      <c r="AK27" s="19"/>
      <c r="AL27" s="409" t="s">
        <v>852</v>
      </c>
      <c r="AN27" s="414" t="s">
        <v>851</v>
      </c>
      <c r="AO27" s="414"/>
      <c r="AP27" s="408"/>
      <c r="AQ27" s="408"/>
      <c r="AR27" s="408"/>
      <c r="AS27" s="408"/>
      <c r="AT27" s="19"/>
      <c r="AU27" s="19"/>
      <c r="AV27" s="19"/>
      <c r="AW27" s="19"/>
      <c r="AX27" s="19"/>
      <c r="AY27" s="19"/>
      <c r="AZ27" s="409"/>
      <c r="BA27" s="409"/>
      <c r="BB27" s="19"/>
      <c r="BC27" s="19"/>
      <c r="BD27" s="19"/>
      <c r="BE27" s="409" t="s">
        <v>852</v>
      </c>
    </row>
    <row r="28" spans="2:72" ht="25" customHeight="1">
      <c r="C28" s="334"/>
      <c r="D28" s="334"/>
      <c r="E28" s="334"/>
      <c r="F28" s="334"/>
      <c r="G28" s="334"/>
      <c r="H28" s="334"/>
      <c r="I28" s="334"/>
      <c r="J28" s="334"/>
      <c r="K28" s="342"/>
      <c r="L28" s="334"/>
      <c r="M28" s="334"/>
      <c r="N28" s="334"/>
      <c r="O28" s="334"/>
      <c r="R28" s="379"/>
    </row>
  </sheetData>
  <mergeCells count="31">
    <mergeCell ref="B2:S2"/>
    <mergeCell ref="B3:S3"/>
    <mergeCell ref="B4:B5"/>
    <mergeCell ref="C4:F4"/>
    <mergeCell ref="G4:J4"/>
    <mergeCell ref="K4:N4"/>
    <mergeCell ref="O4:R4"/>
    <mergeCell ref="S4:S5"/>
    <mergeCell ref="U2:AL2"/>
    <mergeCell ref="U3:AL3"/>
    <mergeCell ref="U4:U5"/>
    <mergeCell ref="V4:Y4"/>
    <mergeCell ref="Z4:AC4"/>
    <mergeCell ref="AD4:AG4"/>
    <mergeCell ref="AH4:AK4"/>
    <mergeCell ref="AL4:AL5"/>
    <mergeCell ref="AN2:BE2"/>
    <mergeCell ref="AN3:BE3"/>
    <mergeCell ref="AN4:AN5"/>
    <mergeCell ref="AO4:AR4"/>
    <mergeCell ref="AS4:AV4"/>
    <mergeCell ref="AW4:AZ4"/>
    <mergeCell ref="BA4:BD4"/>
    <mergeCell ref="BE4:BE5"/>
    <mergeCell ref="BG2:BT2"/>
    <mergeCell ref="BG3:BT3"/>
    <mergeCell ref="BG4:BG5"/>
    <mergeCell ref="BH4:BK4"/>
    <mergeCell ref="BL4:BO4"/>
    <mergeCell ref="BP4:BS4"/>
    <mergeCell ref="BT4:BT5"/>
  </mergeCells>
  <pageMargins left="0.7" right="0.7" top="0.75" bottom="0.75" header="0.3" footer="0.3"/>
  <pageSetup paperSize="256" scale="68"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B74D-1378-4438-AC00-CBC071251D5B}">
  <dimension ref="B1:BQ18"/>
  <sheetViews>
    <sheetView showGridLines="0" rightToLeft="1" topLeftCell="T1" zoomScale="89" zoomScaleNormal="89" zoomScaleSheetLayoutView="106" workbookViewId="0">
      <selection activeCell="AI19" sqref="AI19"/>
    </sheetView>
  </sheetViews>
  <sheetFormatPr defaultColWidth="9" defaultRowHeight="24" customHeight="1"/>
  <cols>
    <col min="1" max="1" width="15.7265625" style="323" customWidth="1"/>
    <col min="2" max="2" width="19.26953125" style="323" customWidth="1"/>
    <col min="3" max="18" width="7.7265625" style="323" customWidth="1"/>
    <col min="19" max="19" width="19.26953125" style="323" customWidth="1"/>
    <col min="20" max="16384" width="9" style="323"/>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5" customHeight="1">
      <c r="B2" s="585" t="s">
        <v>989</v>
      </c>
      <c r="C2" s="585"/>
      <c r="D2" s="585"/>
      <c r="E2" s="585"/>
      <c r="F2" s="585"/>
      <c r="G2" s="585"/>
      <c r="H2" s="585"/>
      <c r="I2" s="585"/>
      <c r="J2" s="585"/>
      <c r="K2" s="585"/>
      <c r="L2" s="585"/>
      <c r="M2" s="585"/>
      <c r="N2" s="585"/>
      <c r="O2" s="585"/>
      <c r="P2" s="585"/>
      <c r="Q2" s="585"/>
      <c r="R2" s="585"/>
      <c r="S2" s="585"/>
      <c r="U2" s="600" t="s">
        <v>990</v>
      </c>
      <c r="V2" s="600"/>
      <c r="W2" s="600"/>
      <c r="X2" s="600"/>
      <c r="Y2" s="600"/>
      <c r="Z2" s="600"/>
      <c r="AA2" s="600"/>
      <c r="AB2" s="600"/>
      <c r="AC2" s="600"/>
      <c r="AD2" s="600"/>
      <c r="AE2" s="600"/>
      <c r="AF2" s="600"/>
      <c r="AG2" s="600"/>
      <c r="AH2" s="600"/>
      <c r="AI2" s="600"/>
      <c r="AJ2" s="600"/>
      <c r="AK2" s="600"/>
      <c r="AL2" s="600"/>
      <c r="AN2" s="600" t="s">
        <v>991</v>
      </c>
      <c r="AO2" s="600"/>
      <c r="AP2" s="600"/>
      <c r="AQ2" s="600"/>
      <c r="AR2" s="600"/>
      <c r="AS2" s="600"/>
      <c r="AT2" s="600"/>
      <c r="AU2" s="600"/>
      <c r="AV2" s="600"/>
      <c r="AW2" s="600"/>
      <c r="AX2" s="600"/>
      <c r="AY2" s="600"/>
      <c r="AZ2" s="600"/>
      <c r="BA2" s="600"/>
      <c r="BB2" s="600"/>
      <c r="BC2" s="600"/>
      <c r="BD2" s="600"/>
      <c r="BE2" s="600"/>
      <c r="BG2" s="600" t="s">
        <v>992</v>
      </c>
      <c r="BH2" s="600"/>
      <c r="BI2" s="600"/>
      <c r="BJ2" s="600"/>
      <c r="BK2" s="600"/>
      <c r="BL2" s="600"/>
      <c r="BM2" s="600"/>
      <c r="BN2" s="600"/>
      <c r="BO2" s="600"/>
      <c r="BP2" s="600"/>
      <c r="BQ2" s="600"/>
    </row>
    <row r="3" spans="2:69" ht="25" customHeight="1">
      <c r="B3" s="586" t="s">
        <v>993</v>
      </c>
      <c r="C3" s="586"/>
      <c r="D3" s="586"/>
      <c r="E3" s="586"/>
      <c r="F3" s="586"/>
      <c r="G3" s="586"/>
      <c r="H3" s="586"/>
      <c r="I3" s="586"/>
      <c r="J3" s="586"/>
      <c r="K3" s="586"/>
      <c r="L3" s="586"/>
      <c r="M3" s="586"/>
      <c r="N3" s="586"/>
      <c r="O3" s="586"/>
      <c r="P3" s="586"/>
      <c r="Q3" s="586"/>
      <c r="R3" s="586"/>
      <c r="S3" s="586"/>
      <c r="U3" s="601" t="s">
        <v>994</v>
      </c>
      <c r="V3" s="601"/>
      <c r="W3" s="601"/>
      <c r="X3" s="601"/>
      <c r="Y3" s="601"/>
      <c r="Z3" s="601"/>
      <c r="AA3" s="601"/>
      <c r="AB3" s="601"/>
      <c r="AC3" s="601"/>
      <c r="AD3" s="601"/>
      <c r="AE3" s="601"/>
      <c r="AF3" s="601"/>
      <c r="AG3" s="601"/>
      <c r="AH3" s="601"/>
      <c r="AI3" s="601"/>
      <c r="AJ3" s="601"/>
      <c r="AK3" s="601"/>
      <c r="AL3" s="601"/>
      <c r="AN3" s="601" t="s">
        <v>995</v>
      </c>
      <c r="AO3" s="601"/>
      <c r="AP3" s="601"/>
      <c r="AQ3" s="601"/>
      <c r="AR3" s="601"/>
      <c r="AS3" s="601"/>
      <c r="AT3" s="601"/>
      <c r="AU3" s="601"/>
      <c r="AV3" s="601"/>
      <c r="AW3" s="601"/>
      <c r="AX3" s="601"/>
      <c r="AY3" s="601"/>
      <c r="AZ3" s="601"/>
      <c r="BA3" s="601"/>
      <c r="BB3" s="601"/>
      <c r="BC3" s="601"/>
      <c r="BD3" s="601"/>
      <c r="BE3" s="601"/>
      <c r="BG3" s="601" t="s">
        <v>996</v>
      </c>
      <c r="BH3" s="601"/>
      <c r="BI3" s="601"/>
      <c r="BJ3" s="601"/>
      <c r="BK3" s="601"/>
      <c r="BL3" s="601"/>
      <c r="BM3" s="601"/>
      <c r="BN3" s="601"/>
      <c r="BO3" s="601"/>
      <c r="BP3" s="601"/>
      <c r="BQ3" s="601"/>
    </row>
    <row r="4" spans="2:69" ht="35.15" customHeight="1">
      <c r="B4" s="614" t="s">
        <v>867</v>
      </c>
      <c r="C4" s="589" t="s">
        <v>845</v>
      </c>
      <c r="D4" s="590"/>
      <c r="E4" s="590"/>
      <c r="F4" s="591"/>
      <c r="G4" s="589" t="s">
        <v>865</v>
      </c>
      <c r="H4" s="590"/>
      <c r="I4" s="590"/>
      <c r="J4" s="591"/>
      <c r="K4" s="589" t="s">
        <v>1088</v>
      </c>
      <c r="L4" s="590"/>
      <c r="M4" s="590"/>
      <c r="N4" s="591"/>
      <c r="O4" s="589" t="s">
        <v>997</v>
      </c>
      <c r="P4" s="590"/>
      <c r="Q4" s="590"/>
      <c r="R4" s="591"/>
      <c r="S4" s="624" t="s">
        <v>869</v>
      </c>
      <c r="U4" s="612" t="s">
        <v>867</v>
      </c>
      <c r="V4" s="602" t="s">
        <v>845</v>
      </c>
      <c r="W4" s="603"/>
      <c r="X4" s="603"/>
      <c r="Y4" s="604"/>
      <c r="Z4" s="602" t="s">
        <v>865</v>
      </c>
      <c r="AA4" s="603"/>
      <c r="AB4" s="603"/>
      <c r="AC4" s="604"/>
      <c r="AD4" s="602" t="s">
        <v>1088</v>
      </c>
      <c r="AE4" s="603"/>
      <c r="AF4" s="603"/>
      <c r="AG4" s="604"/>
      <c r="AH4" s="602" t="s">
        <v>997</v>
      </c>
      <c r="AI4" s="603"/>
      <c r="AJ4" s="603"/>
      <c r="AK4" s="604"/>
      <c r="AL4" s="618" t="s">
        <v>869</v>
      </c>
      <c r="AN4" s="612" t="s">
        <v>867</v>
      </c>
      <c r="AO4" s="602" t="s">
        <v>845</v>
      </c>
      <c r="AP4" s="603"/>
      <c r="AQ4" s="603"/>
      <c r="AR4" s="604"/>
      <c r="AS4" s="602" t="s">
        <v>865</v>
      </c>
      <c r="AT4" s="603"/>
      <c r="AU4" s="603"/>
      <c r="AV4" s="604"/>
      <c r="AW4" s="602" t="s">
        <v>1088</v>
      </c>
      <c r="AX4" s="603"/>
      <c r="AY4" s="603"/>
      <c r="AZ4" s="604"/>
      <c r="BA4" s="602" t="s">
        <v>997</v>
      </c>
      <c r="BB4" s="603"/>
      <c r="BC4" s="603"/>
      <c r="BD4" s="604"/>
      <c r="BE4" s="618" t="s">
        <v>869</v>
      </c>
      <c r="BG4" s="612" t="s">
        <v>867</v>
      </c>
      <c r="BH4" s="602" t="s">
        <v>864</v>
      </c>
      <c r="BI4" s="603"/>
      <c r="BJ4" s="604"/>
      <c r="BK4" s="602" t="s">
        <v>846</v>
      </c>
      <c r="BL4" s="603"/>
      <c r="BM4" s="604"/>
      <c r="BN4" s="607" t="s">
        <v>939</v>
      </c>
      <c r="BO4" s="608"/>
      <c r="BP4" s="609"/>
      <c r="BQ4" s="612" t="s">
        <v>869</v>
      </c>
    </row>
    <row r="5" spans="2:69" ht="35.15" customHeight="1">
      <c r="B5" s="615"/>
      <c r="C5" s="311" t="s">
        <v>949</v>
      </c>
      <c r="D5" s="311" t="s">
        <v>950</v>
      </c>
      <c r="E5" s="311" t="s">
        <v>1091</v>
      </c>
      <c r="F5" s="311" t="s">
        <v>850</v>
      </c>
      <c r="G5" s="311" t="s">
        <v>949</v>
      </c>
      <c r="H5" s="311" t="s">
        <v>950</v>
      </c>
      <c r="I5" s="311" t="s">
        <v>1091</v>
      </c>
      <c r="J5" s="311" t="s">
        <v>850</v>
      </c>
      <c r="K5" s="311" t="s">
        <v>949</v>
      </c>
      <c r="L5" s="311" t="s">
        <v>950</v>
      </c>
      <c r="M5" s="311" t="s">
        <v>1089</v>
      </c>
      <c r="N5" s="311" t="s">
        <v>850</v>
      </c>
      <c r="O5" s="311" t="s">
        <v>949</v>
      </c>
      <c r="P5" s="311" t="s">
        <v>950</v>
      </c>
      <c r="Q5" s="311" t="s">
        <v>1091</v>
      </c>
      <c r="R5" s="311" t="s">
        <v>850</v>
      </c>
      <c r="S5" s="623"/>
      <c r="U5" s="613"/>
      <c r="V5" s="347" t="s">
        <v>949</v>
      </c>
      <c r="W5" s="347" t="s">
        <v>950</v>
      </c>
      <c r="X5" s="347" t="s">
        <v>1091</v>
      </c>
      <c r="Y5" s="347" t="s">
        <v>850</v>
      </c>
      <c r="Z5" s="347" t="s">
        <v>949</v>
      </c>
      <c r="AA5" s="347" t="s">
        <v>950</v>
      </c>
      <c r="AB5" s="347" t="s">
        <v>1091</v>
      </c>
      <c r="AC5" s="347" t="s">
        <v>850</v>
      </c>
      <c r="AD5" s="347" t="s">
        <v>949</v>
      </c>
      <c r="AE5" s="347" t="s">
        <v>950</v>
      </c>
      <c r="AF5" s="347" t="s">
        <v>1089</v>
      </c>
      <c r="AG5" s="347" t="s">
        <v>850</v>
      </c>
      <c r="AH5" s="347" t="s">
        <v>949</v>
      </c>
      <c r="AI5" s="347" t="s">
        <v>950</v>
      </c>
      <c r="AJ5" s="347" t="s">
        <v>1091</v>
      </c>
      <c r="AK5" s="347" t="s">
        <v>850</v>
      </c>
      <c r="AL5" s="619"/>
      <c r="AN5" s="613"/>
      <c r="AO5" s="347" t="s">
        <v>949</v>
      </c>
      <c r="AP5" s="347" t="s">
        <v>950</v>
      </c>
      <c r="AQ5" s="347" t="s">
        <v>1091</v>
      </c>
      <c r="AR5" s="347" t="s">
        <v>850</v>
      </c>
      <c r="AS5" s="347" t="s">
        <v>949</v>
      </c>
      <c r="AT5" s="347" t="s">
        <v>950</v>
      </c>
      <c r="AU5" s="347" t="s">
        <v>1091</v>
      </c>
      <c r="AV5" s="347" t="s">
        <v>850</v>
      </c>
      <c r="AW5" s="347" t="s">
        <v>949</v>
      </c>
      <c r="AX5" s="347" t="s">
        <v>950</v>
      </c>
      <c r="AY5" s="347" t="s">
        <v>1089</v>
      </c>
      <c r="AZ5" s="347" t="s">
        <v>850</v>
      </c>
      <c r="BA5" s="347" t="s">
        <v>949</v>
      </c>
      <c r="BB5" s="347" t="s">
        <v>950</v>
      </c>
      <c r="BC5" s="347" t="s">
        <v>1091</v>
      </c>
      <c r="BD5" s="347" t="s">
        <v>850</v>
      </c>
      <c r="BE5" s="619"/>
      <c r="BG5" s="613"/>
      <c r="BH5" s="347" t="s">
        <v>949</v>
      </c>
      <c r="BI5" s="347" t="s">
        <v>950</v>
      </c>
      <c r="BJ5" s="347" t="s">
        <v>850</v>
      </c>
      <c r="BK5" s="347" t="s">
        <v>949</v>
      </c>
      <c r="BL5" s="347" t="s">
        <v>950</v>
      </c>
      <c r="BM5" s="347" t="s">
        <v>850</v>
      </c>
      <c r="BN5" s="347" t="s">
        <v>949</v>
      </c>
      <c r="BO5" s="347" t="s">
        <v>950</v>
      </c>
      <c r="BP5" s="347" t="s">
        <v>850</v>
      </c>
      <c r="BQ5" s="613"/>
    </row>
    <row r="6" spans="2:69" ht="25" customHeight="1">
      <c r="B6" s="340" t="s">
        <v>953</v>
      </c>
      <c r="C6" s="313">
        <v>35</v>
      </c>
      <c r="D6" s="313">
        <v>23</v>
      </c>
      <c r="E6" s="313">
        <v>0</v>
      </c>
      <c r="F6" s="314">
        <f>SUM(C6:E6)</f>
        <v>58</v>
      </c>
      <c r="G6" s="313">
        <v>44</v>
      </c>
      <c r="H6" s="313">
        <v>33</v>
      </c>
      <c r="I6" s="313">
        <v>1</v>
      </c>
      <c r="J6" s="314">
        <f>SUM(G6:I6)</f>
        <v>78</v>
      </c>
      <c r="K6" s="313">
        <v>0</v>
      </c>
      <c r="L6" s="313">
        <v>0</v>
      </c>
      <c r="M6" s="313">
        <v>0</v>
      </c>
      <c r="N6" s="314">
        <f>SUM(K6:M6)</f>
        <v>0</v>
      </c>
      <c r="O6" s="314">
        <f>C6+G6+K6</f>
        <v>79</v>
      </c>
      <c r="P6" s="314">
        <f t="shared" ref="P6:Q12" si="0">D6+H6+L6</f>
        <v>56</v>
      </c>
      <c r="Q6" s="314">
        <f t="shared" si="0"/>
        <v>1</v>
      </c>
      <c r="R6" s="314">
        <f>SUM(O6:Q6)</f>
        <v>136</v>
      </c>
      <c r="S6" s="372" t="s">
        <v>954</v>
      </c>
      <c r="U6" s="20" t="s">
        <v>953</v>
      </c>
      <c r="V6" s="349">
        <v>22</v>
      </c>
      <c r="W6" s="349">
        <v>15</v>
      </c>
      <c r="X6" s="349">
        <v>2</v>
      </c>
      <c r="Y6" s="350">
        <v>39</v>
      </c>
      <c r="Z6" s="349">
        <v>38</v>
      </c>
      <c r="AA6" s="349">
        <v>47</v>
      </c>
      <c r="AB6" s="349">
        <v>6</v>
      </c>
      <c r="AC6" s="350">
        <v>91</v>
      </c>
      <c r="AD6" s="349">
        <v>1</v>
      </c>
      <c r="AE6" s="349">
        <v>0</v>
      </c>
      <c r="AF6" s="349">
        <v>0</v>
      </c>
      <c r="AG6" s="350">
        <v>1</v>
      </c>
      <c r="AH6" s="350">
        <f>V6+Z6+AD6</f>
        <v>61</v>
      </c>
      <c r="AI6" s="350">
        <f t="shared" ref="AI6:AJ12" si="1">W6+AA6+AE6</f>
        <v>62</v>
      </c>
      <c r="AJ6" s="350">
        <v>9</v>
      </c>
      <c r="AK6" s="350">
        <f>SUM(AH6:AJ6)</f>
        <v>132</v>
      </c>
      <c r="AL6" s="402" t="s">
        <v>954</v>
      </c>
      <c r="AN6" s="24" t="s">
        <v>953</v>
      </c>
      <c r="AO6" s="349">
        <v>53</v>
      </c>
      <c r="AP6" s="349">
        <v>37</v>
      </c>
      <c r="AQ6" s="349">
        <v>1</v>
      </c>
      <c r="AR6" s="350">
        <f>SUM(AO6:AQ6)</f>
        <v>91</v>
      </c>
      <c r="AS6" s="349">
        <v>51</v>
      </c>
      <c r="AT6" s="349">
        <v>28</v>
      </c>
      <c r="AU6" s="349">
        <v>2</v>
      </c>
      <c r="AV6" s="350">
        <f>SUM(AS6:AU6)</f>
        <v>81</v>
      </c>
      <c r="AW6" s="349">
        <v>1</v>
      </c>
      <c r="AX6" s="349">
        <v>0</v>
      </c>
      <c r="AY6" s="349">
        <v>0</v>
      </c>
      <c r="AZ6" s="350">
        <v>1</v>
      </c>
      <c r="BA6" s="349">
        <f>AW6+AS6+AO6</f>
        <v>105</v>
      </c>
      <c r="BB6" s="349">
        <f t="shared" ref="BB6:BC12" si="2">AX6+AT6+AP6</f>
        <v>65</v>
      </c>
      <c r="BC6" s="349">
        <f t="shared" si="2"/>
        <v>3</v>
      </c>
      <c r="BD6" s="350">
        <f>SUM(BA6:BC6)</f>
        <v>173</v>
      </c>
      <c r="BE6" s="402" t="s">
        <v>954</v>
      </c>
      <c r="BG6" s="20" t="s">
        <v>953</v>
      </c>
      <c r="BH6" s="349">
        <v>35</v>
      </c>
      <c r="BI6" s="349">
        <v>39</v>
      </c>
      <c r="BJ6" s="349">
        <f>SUM(BH6:BI6)</f>
        <v>74</v>
      </c>
      <c r="BK6" s="349">
        <v>27</v>
      </c>
      <c r="BL6" s="349">
        <v>41</v>
      </c>
      <c r="BM6" s="349">
        <f>SUM(BK6:BL6)</f>
        <v>68</v>
      </c>
      <c r="BN6" s="350">
        <f>BH6+BK6</f>
        <v>62</v>
      </c>
      <c r="BO6" s="350">
        <f t="shared" ref="BO6:BP12" si="3">BI6+BL6</f>
        <v>80</v>
      </c>
      <c r="BP6" s="350">
        <f t="shared" si="3"/>
        <v>142</v>
      </c>
      <c r="BQ6" s="402" t="s">
        <v>954</v>
      </c>
    </row>
    <row r="7" spans="2:69" ht="25" customHeight="1">
      <c r="B7" s="340" t="s">
        <v>955</v>
      </c>
      <c r="C7" s="313">
        <v>11</v>
      </c>
      <c r="D7" s="313">
        <v>10</v>
      </c>
      <c r="E7" s="313">
        <v>0</v>
      </c>
      <c r="F7" s="314">
        <f t="shared" ref="F7:F12" si="4">SUM(C7:E7)</f>
        <v>21</v>
      </c>
      <c r="G7" s="313">
        <v>35</v>
      </c>
      <c r="H7" s="313">
        <v>30</v>
      </c>
      <c r="I7" s="313">
        <v>0</v>
      </c>
      <c r="J7" s="314">
        <f t="shared" ref="J7:J12" si="5">SUM(G7:I7)</f>
        <v>65</v>
      </c>
      <c r="K7" s="313">
        <v>0</v>
      </c>
      <c r="L7" s="313">
        <v>0</v>
      </c>
      <c r="M7" s="313">
        <v>0</v>
      </c>
      <c r="N7" s="314">
        <f t="shared" ref="N7:N12" si="6">SUM(K7:M7)</f>
        <v>0</v>
      </c>
      <c r="O7" s="314">
        <f t="shared" ref="O7:O12" si="7">C7+G7+K7</f>
        <v>46</v>
      </c>
      <c r="P7" s="314">
        <f t="shared" si="0"/>
        <v>40</v>
      </c>
      <c r="Q7" s="314">
        <f t="shared" si="0"/>
        <v>0</v>
      </c>
      <c r="R7" s="314">
        <f t="shared" ref="R7:R12" si="8">SUM(O7:Q7)</f>
        <v>86</v>
      </c>
      <c r="S7" s="372" t="s">
        <v>956</v>
      </c>
      <c r="U7" s="20" t="s">
        <v>955</v>
      </c>
      <c r="V7" s="349">
        <v>5</v>
      </c>
      <c r="W7" s="349">
        <v>6</v>
      </c>
      <c r="X7" s="349">
        <v>0</v>
      </c>
      <c r="Y7" s="350">
        <v>11</v>
      </c>
      <c r="Z7" s="349">
        <v>19</v>
      </c>
      <c r="AA7" s="349">
        <v>22</v>
      </c>
      <c r="AB7" s="349">
        <v>0</v>
      </c>
      <c r="AC7" s="350">
        <v>41</v>
      </c>
      <c r="AD7" s="349">
        <v>0</v>
      </c>
      <c r="AE7" s="349">
        <v>0</v>
      </c>
      <c r="AF7" s="349">
        <v>0</v>
      </c>
      <c r="AG7" s="350">
        <v>0</v>
      </c>
      <c r="AH7" s="350">
        <f t="shared" ref="AH7:AH12" si="9">V7+Z7+AD7</f>
        <v>24</v>
      </c>
      <c r="AI7" s="350">
        <f t="shared" si="1"/>
        <v>28</v>
      </c>
      <c r="AJ7" s="350">
        <f t="shared" si="1"/>
        <v>0</v>
      </c>
      <c r="AK7" s="350">
        <f t="shared" ref="AK7:AK13" si="10">SUM(AH7:AJ7)</f>
        <v>52</v>
      </c>
      <c r="AL7" s="402" t="s">
        <v>956</v>
      </c>
      <c r="AN7" s="24" t="s">
        <v>955</v>
      </c>
      <c r="AO7" s="349">
        <v>16</v>
      </c>
      <c r="AP7" s="349">
        <v>7</v>
      </c>
      <c r="AQ7" s="349">
        <v>0</v>
      </c>
      <c r="AR7" s="350">
        <f t="shared" ref="AR7:AR12" si="11">SUM(AO7:AQ7)</f>
        <v>23</v>
      </c>
      <c r="AS7" s="349">
        <v>38</v>
      </c>
      <c r="AT7" s="349">
        <v>23</v>
      </c>
      <c r="AU7" s="349">
        <v>0</v>
      </c>
      <c r="AV7" s="350">
        <f t="shared" ref="AV7:AV12" si="12">SUM(AS7:AU7)</f>
        <v>61</v>
      </c>
      <c r="AW7" s="349">
        <v>0</v>
      </c>
      <c r="AX7" s="349">
        <v>0</v>
      </c>
      <c r="AY7" s="349">
        <v>0</v>
      </c>
      <c r="AZ7" s="350">
        <v>0</v>
      </c>
      <c r="BA7" s="349">
        <f t="shared" ref="BA7:BA12" si="13">AW7+AS7+AO7</f>
        <v>54</v>
      </c>
      <c r="BB7" s="349">
        <f t="shared" si="2"/>
        <v>30</v>
      </c>
      <c r="BC7" s="349">
        <f t="shared" si="2"/>
        <v>0</v>
      </c>
      <c r="BD7" s="350">
        <f t="shared" ref="BD7:BD12" si="14">SUM(BA7:BC7)</f>
        <v>84</v>
      </c>
      <c r="BE7" s="402" t="s">
        <v>956</v>
      </c>
      <c r="BG7" s="20" t="s">
        <v>955</v>
      </c>
      <c r="BH7" s="349">
        <v>5</v>
      </c>
      <c r="BI7" s="349">
        <v>3</v>
      </c>
      <c r="BJ7" s="349">
        <f t="shared" ref="BJ7:BJ12" si="15">SUM(BH7:BI7)</f>
        <v>8</v>
      </c>
      <c r="BK7" s="349">
        <v>28</v>
      </c>
      <c r="BL7" s="349">
        <v>14</v>
      </c>
      <c r="BM7" s="349">
        <f t="shared" ref="BM7:BM12" si="16">SUM(BK7:BL7)</f>
        <v>42</v>
      </c>
      <c r="BN7" s="350">
        <f t="shared" ref="BN7:BN12" si="17">BH7+BK7</f>
        <v>33</v>
      </c>
      <c r="BO7" s="350">
        <f t="shared" si="3"/>
        <v>17</v>
      </c>
      <c r="BP7" s="350">
        <f t="shared" si="3"/>
        <v>50</v>
      </c>
      <c r="BQ7" s="402" t="s">
        <v>956</v>
      </c>
    </row>
    <row r="8" spans="2:69" ht="25" customHeight="1">
      <c r="B8" s="340" t="s">
        <v>957</v>
      </c>
      <c r="C8" s="313">
        <v>4</v>
      </c>
      <c r="D8" s="313">
        <v>1</v>
      </c>
      <c r="E8" s="313">
        <v>0</v>
      </c>
      <c r="F8" s="314">
        <f t="shared" si="4"/>
        <v>5</v>
      </c>
      <c r="G8" s="313">
        <v>9</v>
      </c>
      <c r="H8" s="313">
        <v>7</v>
      </c>
      <c r="I8" s="313">
        <v>0</v>
      </c>
      <c r="J8" s="314">
        <f t="shared" si="5"/>
        <v>16</v>
      </c>
      <c r="K8" s="313">
        <v>0</v>
      </c>
      <c r="L8" s="313">
        <v>0</v>
      </c>
      <c r="M8" s="313">
        <v>0</v>
      </c>
      <c r="N8" s="314">
        <f t="shared" si="6"/>
        <v>0</v>
      </c>
      <c r="O8" s="314">
        <f t="shared" si="7"/>
        <v>13</v>
      </c>
      <c r="P8" s="314">
        <f t="shared" si="0"/>
        <v>8</v>
      </c>
      <c r="Q8" s="314">
        <f t="shared" si="0"/>
        <v>0</v>
      </c>
      <c r="R8" s="314">
        <f t="shared" si="8"/>
        <v>21</v>
      </c>
      <c r="S8" s="372" t="s">
        <v>958</v>
      </c>
      <c r="U8" s="20" t="s">
        <v>957</v>
      </c>
      <c r="V8" s="349">
        <v>3</v>
      </c>
      <c r="W8" s="349">
        <v>1</v>
      </c>
      <c r="X8" s="349">
        <v>0</v>
      </c>
      <c r="Y8" s="350">
        <v>4</v>
      </c>
      <c r="Z8" s="349">
        <v>4</v>
      </c>
      <c r="AA8" s="349">
        <v>7</v>
      </c>
      <c r="AB8" s="349">
        <v>0</v>
      </c>
      <c r="AC8" s="350">
        <v>11</v>
      </c>
      <c r="AD8" s="349">
        <v>0</v>
      </c>
      <c r="AE8" s="349">
        <v>0</v>
      </c>
      <c r="AF8" s="349">
        <v>0</v>
      </c>
      <c r="AG8" s="350">
        <v>0</v>
      </c>
      <c r="AH8" s="350">
        <f t="shared" si="9"/>
        <v>7</v>
      </c>
      <c r="AI8" s="350">
        <f t="shared" si="1"/>
        <v>8</v>
      </c>
      <c r="AJ8" s="350">
        <f t="shared" si="1"/>
        <v>0</v>
      </c>
      <c r="AK8" s="350">
        <f t="shared" si="10"/>
        <v>15</v>
      </c>
      <c r="AL8" s="402" t="s">
        <v>958</v>
      </c>
      <c r="AN8" s="24" t="s">
        <v>957</v>
      </c>
      <c r="AO8" s="349">
        <v>1</v>
      </c>
      <c r="AP8" s="349">
        <v>2</v>
      </c>
      <c r="AQ8" s="349">
        <v>0</v>
      </c>
      <c r="AR8" s="350">
        <f t="shared" si="11"/>
        <v>3</v>
      </c>
      <c r="AS8" s="349">
        <v>4</v>
      </c>
      <c r="AT8" s="349">
        <v>5</v>
      </c>
      <c r="AU8" s="349">
        <v>0</v>
      </c>
      <c r="AV8" s="350">
        <f t="shared" si="12"/>
        <v>9</v>
      </c>
      <c r="AW8" s="349">
        <v>0</v>
      </c>
      <c r="AX8" s="349">
        <v>0</v>
      </c>
      <c r="AY8" s="349">
        <v>0</v>
      </c>
      <c r="AZ8" s="350">
        <v>0</v>
      </c>
      <c r="BA8" s="349">
        <f t="shared" si="13"/>
        <v>5</v>
      </c>
      <c r="BB8" s="349">
        <f t="shared" si="2"/>
        <v>7</v>
      </c>
      <c r="BC8" s="349">
        <f t="shared" si="2"/>
        <v>0</v>
      </c>
      <c r="BD8" s="350">
        <f t="shared" si="14"/>
        <v>12</v>
      </c>
      <c r="BE8" s="402" t="s">
        <v>958</v>
      </c>
      <c r="BG8" s="20" t="s">
        <v>957</v>
      </c>
      <c r="BH8" s="349">
        <v>1</v>
      </c>
      <c r="BI8" s="349">
        <v>0</v>
      </c>
      <c r="BJ8" s="349">
        <f t="shared" si="15"/>
        <v>1</v>
      </c>
      <c r="BK8" s="349">
        <v>5</v>
      </c>
      <c r="BL8" s="349">
        <v>1</v>
      </c>
      <c r="BM8" s="349">
        <f t="shared" si="16"/>
        <v>6</v>
      </c>
      <c r="BN8" s="350">
        <f t="shared" si="17"/>
        <v>6</v>
      </c>
      <c r="BO8" s="350">
        <f t="shared" si="3"/>
        <v>1</v>
      </c>
      <c r="BP8" s="350">
        <f t="shared" si="3"/>
        <v>7</v>
      </c>
      <c r="BQ8" s="402" t="s">
        <v>958</v>
      </c>
    </row>
    <row r="9" spans="2:69" ht="25" customHeight="1">
      <c r="B9" s="340" t="s">
        <v>959</v>
      </c>
      <c r="C9" s="313">
        <v>0</v>
      </c>
      <c r="D9" s="313">
        <v>0</v>
      </c>
      <c r="E9" s="313">
        <v>0</v>
      </c>
      <c r="F9" s="314">
        <f t="shared" si="4"/>
        <v>0</v>
      </c>
      <c r="G9" s="313">
        <v>3</v>
      </c>
      <c r="H9" s="313">
        <v>0</v>
      </c>
      <c r="I9" s="313">
        <v>0</v>
      </c>
      <c r="J9" s="314">
        <f t="shared" si="5"/>
        <v>3</v>
      </c>
      <c r="K9" s="313">
        <v>0</v>
      </c>
      <c r="L9" s="313">
        <v>0</v>
      </c>
      <c r="M9" s="313">
        <v>0</v>
      </c>
      <c r="N9" s="314">
        <f t="shared" si="6"/>
        <v>0</v>
      </c>
      <c r="O9" s="314">
        <f t="shared" si="7"/>
        <v>3</v>
      </c>
      <c r="P9" s="314">
        <f t="shared" si="0"/>
        <v>0</v>
      </c>
      <c r="Q9" s="314">
        <f t="shared" si="0"/>
        <v>0</v>
      </c>
      <c r="R9" s="314">
        <f t="shared" si="8"/>
        <v>3</v>
      </c>
      <c r="S9" s="372" t="s">
        <v>960</v>
      </c>
      <c r="T9" s="377"/>
      <c r="U9" s="20" t="s">
        <v>959</v>
      </c>
      <c r="V9" s="349">
        <v>0</v>
      </c>
      <c r="W9" s="349">
        <v>0</v>
      </c>
      <c r="X9" s="349">
        <v>0</v>
      </c>
      <c r="Y9" s="350">
        <v>0</v>
      </c>
      <c r="Z9" s="349">
        <v>3</v>
      </c>
      <c r="AA9" s="349">
        <v>2</v>
      </c>
      <c r="AB9" s="349">
        <v>0</v>
      </c>
      <c r="AC9" s="350">
        <v>5</v>
      </c>
      <c r="AD9" s="349">
        <v>0</v>
      </c>
      <c r="AE9" s="349">
        <v>0</v>
      </c>
      <c r="AF9" s="349">
        <v>0</v>
      </c>
      <c r="AG9" s="350">
        <v>0</v>
      </c>
      <c r="AH9" s="350">
        <f t="shared" si="9"/>
        <v>3</v>
      </c>
      <c r="AI9" s="350">
        <f t="shared" si="1"/>
        <v>2</v>
      </c>
      <c r="AJ9" s="350">
        <f t="shared" si="1"/>
        <v>0</v>
      </c>
      <c r="AK9" s="350">
        <f t="shared" si="10"/>
        <v>5</v>
      </c>
      <c r="AL9" s="402" t="s">
        <v>960</v>
      </c>
      <c r="AN9" s="24" t="s">
        <v>959</v>
      </c>
      <c r="AO9" s="349">
        <v>0</v>
      </c>
      <c r="AP9" s="349">
        <v>0</v>
      </c>
      <c r="AQ9" s="349">
        <v>0</v>
      </c>
      <c r="AR9" s="350">
        <f t="shared" si="11"/>
        <v>0</v>
      </c>
      <c r="AS9" s="349">
        <v>2</v>
      </c>
      <c r="AT9" s="349">
        <v>6</v>
      </c>
      <c r="AU9" s="349">
        <v>0</v>
      </c>
      <c r="AV9" s="350">
        <f t="shared" si="12"/>
        <v>8</v>
      </c>
      <c r="AW9" s="349">
        <v>0</v>
      </c>
      <c r="AX9" s="349">
        <v>0</v>
      </c>
      <c r="AY9" s="349">
        <v>0</v>
      </c>
      <c r="AZ9" s="350">
        <v>0</v>
      </c>
      <c r="BA9" s="349">
        <f t="shared" si="13"/>
        <v>2</v>
      </c>
      <c r="BB9" s="349">
        <f t="shared" si="2"/>
        <v>6</v>
      </c>
      <c r="BC9" s="349">
        <f t="shared" si="2"/>
        <v>0</v>
      </c>
      <c r="BD9" s="350">
        <f t="shared" si="14"/>
        <v>8</v>
      </c>
      <c r="BE9" s="402" t="s">
        <v>960</v>
      </c>
      <c r="BG9" s="20" t="s">
        <v>959</v>
      </c>
      <c r="BH9" s="349">
        <v>0</v>
      </c>
      <c r="BI9" s="349">
        <v>0</v>
      </c>
      <c r="BJ9" s="349">
        <f t="shared" si="15"/>
        <v>0</v>
      </c>
      <c r="BK9" s="349">
        <v>8</v>
      </c>
      <c r="BL9" s="349">
        <v>6</v>
      </c>
      <c r="BM9" s="349">
        <f t="shared" si="16"/>
        <v>14</v>
      </c>
      <c r="BN9" s="350">
        <f t="shared" si="17"/>
        <v>8</v>
      </c>
      <c r="BO9" s="350">
        <f t="shared" si="3"/>
        <v>6</v>
      </c>
      <c r="BP9" s="350">
        <f t="shared" si="3"/>
        <v>14</v>
      </c>
      <c r="BQ9" s="402" t="s">
        <v>960</v>
      </c>
    </row>
    <row r="10" spans="2:69" ht="31.5" customHeight="1">
      <c r="B10" s="340" t="s">
        <v>961</v>
      </c>
      <c r="C10" s="313">
        <v>1</v>
      </c>
      <c r="D10" s="313">
        <v>0</v>
      </c>
      <c r="E10" s="313">
        <v>0</v>
      </c>
      <c r="F10" s="314">
        <f t="shared" si="4"/>
        <v>1</v>
      </c>
      <c r="G10" s="313">
        <v>0</v>
      </c>
      <c r="H10" s="313">
        <v>0</v>
      </c>
      <c r="I10" s="313">
        <v>0</v>
      </c>
      <c r="J10" s="314">
        <f t="shared" si="5"/>
        <v>0</v>
      </c>
      <c r="K10" s="313">
        <v>0</v>
      </c>
      <c r="L10" s="313">
        <v>0</v>
      </c>
      <c r="M10" s="313">
        <v>0</v>
      </c>
      <c r="N10" s="314">
        <f t="shared" si="6"/>
        <v>0</v>
      </c>
      <c r="O10" s="314">
        <f t="shared" si="7"/>
        <v>1</v>
      </c>
      <c r="P10" s="314">
        <f t="shared" si="0"/>
        <v>0</v>
      </c>
      <c r="Q10" s="314">
        <f t="shared" si="0"/>
        <v>0</v>
      </c>
      <c r="R10" s="314">
        <f t="shared" si="8"/>
        <v>1</v>
      </c>
      <c r="S10" s="372" t="s">
        <v>879</v>
      </c>
      <c r="T10" s="370"/>
      <c r="U10" s="20" t="s">
        <v>961</v>
      </c>
      <c r="V10" s="349">
        <v>1</v>
      </c>
      <c r="W10" s="349">
        <v>0</v>
      </c>
      <c r="X10" s="349">
        <v>0</v>
      </c>
      <c r="Y10" s="350">
        <v>1</v>
      </c>
      <c r="Z10" s="349">
        <v>1</v>
      </c>
      <c r="AA10" s="349">
        <v>0</v>
      </c>
      <c r="AB10" s="349">
        <v>0</v>
      </c>
      <c r="AC10" s="350">
        <v>1</v>
      </c>
      <c r="AD10" s="349">
        <v>0</v>
      </c>
      <c r="AE10" s="349">
        <v>0</v>
      </c>
      <c r="AF10" s="349">
        <v>0</v>
      </c>
      <c r="AG10" s="350">
        <v>0</v>
      </c>
      <c r="AH10" s="350">
        <f t="shared" si="9"/>
        <v>2</v>
      </c>
      <c r="AI10" s="350">
        <f t="shared" si="1"/>
        <v>0</v>
      </c>
      <c r="AJ10" s="350">
        <f t="shared" si="1"/>
        <v>0</v>
      </c>
      <c r="AK10" s="350">
        <f t="shared" si="10"/>
        <v>2</v>
      </c>
      <c r="AL10" s="402" t="s">
        <v>879</v>
      </c>
      <c r="AN10" s="24" t="s">
        <v>961</v>
      </c>
      <c r="AO10" s="349">
        <v>3</v>
      </c>
      <c r="AP10" s="349">
        <v>0</v>
      </c>
      <c r="AQ10" s="349">
        <v>0</v>
      </c>
      <c r="AR10" s="350">
        <f t="shared" si="11"/>
        <v>3</v>
      </c>
      <c r="AS10" s="349">
        <v>1</v>
      </c>
      <c r="AT10" s="349">
        <v>0</v>
      </c>
      <c r="AU10" s="349">
        <v>0</v>
      </c>
      <c r="AV10" s="350">
        <f t="shared" si="12"/>
        <v>1</v>
      </c>
      <c r="AW10" s="349">
        <v>0</v>
      </c>
      <c r="AX10" s="349">
        <v>0</v>
      </c>
      <c r="AY10" s="349">
        <v>0</v>
      </c>
      <c r="AZ10" s="350">
        <v>0</v>
      </c>
      <c r="BA10" s="349">
        <f t="shared" si="13"/>
        <v>4</v>
      </c>
      <c r="BB10" s="349">
        <f t="shared" si="2"/>
        <v>0</v>
      </c>
      <c r="BC10" s="349">
        <f t="shared" si="2"/>
        <v>0</v>
      </c>
      <c r="BD10" s="350">
        <f t="shared" si="14"/>
        <v>4</v>
      </c>
      <c r="BE10" s="402" t="s">
        <v>879</v>
      </c>
      <c r="BG10" s="20" t="s">
        <v>961</v>
      </c>
      <c r="BH10" s="349">
        <v>1</v>
      </c>
      <c r="BI10" s="349">
        <v>0</v>
      </c>
      <c r="BJ10" s="349">
        <f t="shared" si="15"/>
        <v>1</v>
      </c>
      <c r="BK10" s="349">
        <v>0</v>
      </c>
      <c r="BL10" s="349">
        <v>0</v>
      </c>
      <c r="BM10" s="349">
        <f t="shared" si="16"/>
        <v>0</v>
      </c>
      <c r="BN10" s="350">
        <f t="shared" si="17"/>
        <v>1</v>
      </c>
      <c r="BO10" s="350">
        <f t="shared" si="3"/>
        <v>0</v>
      </c>
      <c r="BP10" s="350">
        <f t="shared" si="3"/>
        <v>1</v>
      </c>
      <c r="BQ10" s="402" t="s">
        <v>879</v>
      </c>
    </row>
    <row r="11" spans="2:69" ht="25" customHeight="1">
      <c r="B11" s="340" t="s">
        <v>962</v>
      </c>
      <c r="C11" s="313">
        <v>2</v>
      </c>
      <c r="D11" s="313">
        <v>0</v>
      </c>
      <c r="E11" s="313">
        <v>0</v>
      </c>
      <c r="F11" s="314">
        <f t="shared" si="4"/>
        <v>2</v>
      </c>
      <c r="G11" s="313">
        <v>0</v>
      </c>
      <c r="H11" s="313">
        <v>0</v>
      </c>
      <c r="I11" s="313">
        <v>0</v>
      </c>
      <c r="J11" s="314">
        <f t="shared" si="5"/>
        <v>0</v>
      </c>
      <c r="K11" s="313">
        <v>0</v>
      </c>
      <c r="L11" s="313">
        <v>0</v>
      </c>
      <c r="M11" s="313">
        <v>0</v>
      </c>
      <c r="N11" s="314">
        <f t="shared" si="6"/>
        <v>0</v>
      </c>
      <c r="O11" s="314">
        <f t="shared" si="7"/>
        <v>2</v>
      </c>
      <c r="P11" s="314">
        <f t="shared" si="0"/>
        <v>0</v>
      </c>
      <c r="Q11" s="314">
        <f t="shared" si="0"/>
        <v>0</v>
      </c>
      <c r="R11" s="314">
        <f t="shared" si="8"/>
        <v>2</v>
      </c>
      <c r="S11" s="372" t="s">
        <v>963</v>
      </c>
      <c r="U11" s="20" t="s">
        <v>962</v>
      </c>
      <c r="V11" s="349">
        <v>3</v>
      </c>
      <c r="W11" s="349">
        <v>2</v>
      </c>
      <c r="X11" s="349">
        <v>0</v>
      </c>
      <c r="Y11" s="350">
        <v>5</v>
      </c>
      <c r="Z11" s="349">
        <v>1</v>
      </c>
      <c r="AA11" s="349">
        <v>0</v>
      </c>
      <c r="AB11" s="349">
        <v>0</v>
      </c>
      <c r="AC11" s="350">
        <v>1</v>
      </c>
      <c r="AD11" s="349">
        <v>0</v>
      </c>
      <c r="AE11" s="349">
        <v>0</v>
      </c>
      <c r="AF11" s="349">
        <v>0</v>
      </c>
      <c r="AG11" s="350">
        <v>0</v>
      </c>
      <c r="AH11" s="350">
        <f t="shared" si="9"/>
        <v>4</v>
      </c>
      <c r="AI11" s="350">
        <f t="shared" si="1"/>
        <v>2</v>
      </c>
      <c r="AJ11" s="350">
        <f t="shared" si="1"/>
        <v>0</v>
      </c>
      <c r="AK11" s="350">
        <f t="shared" si="10"/>
        <v>6</v>
      </c>
      <c r="AL11" s="402" t="s">
        <v>963</v>
      </c>
      <c r="AN11" s="24" t="s">
        <v>962</v>
      </c>
      <c r="AO11" s="349">
        <v>0</v>
      </c>
      <c r="AP11" s="349">
        <v>1</v>
      </c>
      <c r="AQ11" s="349">
        <v>0</v>
      </c>
      <c r="AR11" s="350">
        <f t="shared" si="11"/>
        <v>1</v>
      </c>
      <c r="AS11" s="349">
        <v>0</v>
      </c>
      <c r="AT11" s="349">
        <v>0</v>
      </c>
      <c r="AU11" s="349">
        <v>0</v>
      </c>
      <c r="AV11" s="350">
        <f t="shared" si="12"/>
        <v>0</v>
      </c>
      <c r="AW11" s="349">
        <v>0</v>
      </c>
      <c r="AX11" s="349">
        <v>0</v>
      </c>
      <c r="AY11" s="349">
        <v>0</v>
      </c>
      <c r="AZ11" s="350">
        <v>0</v>
      </c>
      <c r="BA11" s="349">
        <f t="shared" si="13"/>
        <v>0</v>
      </c>
      <c r="BB11" s="349">
        <f t="shared" si="2"/>
        <v>1</v>
      </c>
      <c r="BC11" s="349">
        <f t="shared" si="2"/>
        <v>0</v>
      </c>
      <c r="BD11" s="350">
        <f t="shared" si="14"/>
        <v>1</v>
      </c>
      <c r="BE11" s="402" t="s">
        <v>963</v>
      </c>
      <c r="BG11" s="20" t="s">
        <v>962</v>
      </c>
      <c r="BH11" s="349">
        <v>2</v>
      </c>
      <c r="BI11" s="349">
        <v>1</v>
      </c>
      <c r="BJ11" s="349">
        <f t="shared" si="15"/>
        <v>3</v>
      </c>
      <c r="BK11" s="349">
        <v>4</v>
      </c>
      <c r="BL11" s="349">
        <v>2</v>
      </c>
      <c r="BM11" s="349">
        <f t="shared" si="16"/>
        <v>6</v>
      </c>
      <c r="BN11" s="350">
        <f t="shared" si="17"/>
        <v>6</v>
      </c>
      <c r="BO11" s="350">
        <f t="shared" si="3"/>
        <v>3</v>
      </c>
      <c r="BP11" s="350">
        <f t="shared" si="3"/>
        <v>9</v>
      </c>
      <c r="BQ11" s="402" t="s">
        <v>963</v>
      </c>
    </row>
    <row r="12" spans="2:69" ht="25" customHeight="1">
      <c r="B12" s="387" t="s">
        <v>964</v>
      </c>
      <c r="C12" s="313">
        <v>2</v>
      </c>
      <c r="D12" s="313">
        <v>1</v>
      </c>
      <c r="E12" s="313">
        <v>0</v>
      </c>
      <c r="F12" s="314">
        <f t="shared" si="4"/>
        <v>3</v>
      </c>
      <c r="G12" s="313">
        <v>0</v>
      </c>
      <c r="H12" s="313">
        <v>0</v>
      </c>
      <c r="I12" s="313">
        <v>0</v>
      </c>
      <c r="J12" s="314">
        <f t="shared" si="5"/>
        <v>0</v>
      </c>
      <c r="K12" s="313">
        <v>0</v>
      </c>
      <c r="L12" s="313">
        <v>0</v>
      </c>
      <c r="M12" s="313">
        <v>0</v>
      </c>
      <c r="N12" s="314">
        <f t="shared" si="6"/>
        <v>0</v>
      </c>
      <c r="O12" s="314">
        <f t="shared" si="7"/>
        <v>2</v>
      </c>
      <c r="P12" s="314">
        <f t="shared" si="0"/>
        <v>1</v>
      </c>
      <c r="Q12" s="314">
        <f t="shared" si="0"/>
        <v>0</v>
      </c>
      <c r="R12" s="314">
        <f t="shared" si="8"/>
        <v>3</v>
      </c>
      <c r="S12" s="372" t="s">
        <v>883</v>
      </c>
      <c r="U12" s="135" t="s">
        <v>964</v>
      </c>
      <c r="V12" s="403">
        <v>2</v>
      </c>
      <c r="W12" s="403">
        <v>0</v>
      </c>
      <c r="X12" s="403">
        <v>0</v>
      </c>
      <c r="Y12" s="415">
        <v>2</v>
      </c>
      <c r="Z12" s="403">
        <v>1</v>
      </c>
      <c r="AA12" s="403">
        <v>0</v>
      </c>
      <c r="AB12" s="403">
        <v>0</v>
      </c>
      <c r="AC12" s="415">
        <v>1</v>
      </c>
      <c r="AD12" s="403">
        <v>0</v>
      </c>
      <c r="AE12" s="403">
        <v>0</v>
      </c>
      <c r="AF12" s="403">
        <v>0</v>
      </c>
      <c r="AG12" s="415">
        <v>0</v>
      </c>
      <c r="AH12" s="415">
        <f t="shared" si="9"/>
        <v>3</v>
      </c>
      <c r="AI12" s="415">
        <f t="shared" si="1"/>
        <v>0</v>
      </c>
      <c r="AJ12" s="350">
        <f t="shared" si="1"/>
        <v>0</v>
      </c>
      <c r="AK12" s="350">
        <f t="shared" si="10"/>
        <v>3</v>
      </c>
      <c r="AL12" s="402" t="s">
        <v>883</v>
      </c>
      <c r="AN12" s="427" t="s">
        <v>964</v>
      </c>
      <c r="AO12" s="403">
        <v>1</v>
      </c>
      <c r="AP12" s="403">
        <v>0</v>
      </c>
      <c r="AQ12" s="403">
        <v>0</v>
      </c>
      <c r="AR12" s="415">
        <f t="shared" si="11"/>
        <v>1</v>
      </c>
      <c r="AS12" s="403">
        <v>1</v>
      </c>
      <c r="AT12" s="403">
        <v>0</v>
      </c>
      <c r="AU12" s="403">
        <v>0</v>
      </c>
      <c r="AV12" s="415">
        <f t="shared" si="12"/>
        <v>1</v>
      </c>
      <c r="AW12" s="403">
        <v>0</v>
      </c>
      <c r="AX12" s="403">
        <v>0</v>
      </c>
      <c r="AY12" s="403">
        <v>0</v>
      </c>
      <c r="AZ12" s="415">
        <v>0</v>
      </c>
      <c r="BA12" s="403">
        <f t="shared" si="13"/>
        <v>2</v>
      </c>
      <c r="BB12" s="403">
        <f t="shared" si="2"/>
        <v>0</v>
      </c>
      <c r="BC12" s="403">
        <f t="shared" si="2"/>
        <v>0</v>
      </c>
      <c r="BD12" s="350">
        <f t="shared" si="14"/>
        <v>2</v>
      </c>
      <c r="BE12" s="402" t="s">
        <v>883</v>
      </c>
      <c r="BG12" s="20" t="s">
        <v>964</v>
      </c>
      <c r="BH12" s="349">
        <v>1</v>
      </c>
      <c r="BI12" s="349">
        <v>1</v>
      </c>
      <c r="BJ12" s="349">
        <f t="shared" si="15"/>
        <v>2</v>
      </c>
      <c r="BK12" s="349">
        <v>0</v>
      </c>
      <c r="BL12" s="349">
        <v>0</v>
      </c>
      <c r="BM12" s="349">
        <f t="shared" si="16"/>
        <v>0</v>
      </c>
      <c r="BN12" s="350">
        <f t="shared" si="17"/>
        <v>1</v>
      </c>
      <c r="BO12" s="350">
        <f t="shared" si="3"/>
        <v>1</v>
      </c>
      <c r="BP12" s="350">
        <f t="shared" si="3"/>
        <v>2</v>
      </c>
      <c r="BQ12" s="402" t="s">
        <v>883</v>
      </c>
    </row>
    <row r="13" spans="2:69" ht="24" customHeight="1" thickBot="1">
      <c r="B13" s="388" t="s">
        <v>965</v>
      </c>
      <c r="C13" s="332">
        <f>SUM(C6:C12)</f>
        <v>55</v>
      </c>
      <c r="D13" s="332">
        <f t="shared" ref="D13:R13" si="18">SUM(D6:D12)</f>
        <v>35</v>
      </c>
      <c r="E13" s="332">
        <f t="shared" si="18"/>
        <v>0</v>
      </c>
      <c r="F13" s="332">
        <f t="shared" si="18"/>
        <v>90</v>
      </c>
      <c r="G13" s="332">
        <f t="shared" si="18"/>
        <v>91</v>
      </c>
      <c r="H13" s="332">
        <f t="shared" si="18"/>
        <v>70</v>
      </c>
      <c r="I13" s="332">
        <f t="shared" si="18"/>
        <v>1</v>
      </c>
      <c r="J13" s="332">
        <f t="shared" si="18"/>
        <v>162</v>
      </c>
      <c r="K13" s="332">
        <f t="shared" si="18"/>
        <v>0</v>
      </c>
      <c r="L13" s="332">
        <f t="shared" si="18"/>
        <v>0</v>
      </c>
      <c r="M13" s="332">
        <f t="shared" si="18"/>
        <v>0</v>
      </c>
      <c r="N13" s="332">
        <f t="shared" si="18"/>
        <v>0</v>
      </c>
      <c r="O13" s="332">
        <f t="shared" si="18"/>
        <v>146</v>
      </c>
      <c r="P13" s="332">
        <f t="shared" si="18"/>
        <v>105</v>
      </c>
      <c r="Q13" s="332">
        <f t="shared" si="18"/>
        <v>1</v>
      </c>
      <c r="R13" s="332">
        <f t="shared" si="18"/>
        <v>252</v>
      </c>
      <c r="S13" s="333" t="s">
        <v>322</v>
      </c>
      <c r="U13" s="404" t="s">
        <v>965</v>
      </c>
      <c r="V13" s="405">
        <v>36</v>
      </c>
      <c r="W13" s="405">
        <v>24</v>
      </c>
      <c r="X13" s="405">
        <v>2</v>
      </c>
      <c r="Y13" s="405">
        <v>62</v>
      </c>
      <c r="Z13" s="405">
        <v>67</v>
      </c>
      <c r="AA13" s="405">
        <v>78</v>
      </c>
      <c r="AB13" s="405">
        <v>6</v>
      </c>
      <c r="AC13" s="405">
        <v>151</v>
      </c>
      <c r="AD13" s="405">
        <v>1</v>
      </c>
      <c r="AE13" s="405">
        <v>0</v>
      </c>
      <c r="AF13" s="405">
        <v>0</v>
      </c>
      <c r="AG13" s="405">
        <v>1</v>
      </c>
      <c r="AH13" s="405">
        <f>SUM(AH6:AH12)</f>
        <v>104</v>
      </c>
      <c r="AI13" s="405">
        <f>SUM(AI6:AI12)</f>
        <v>102</v>
      </c>
      <c r="AJ13" s="352">
        <f>SUM(AJ6:AJ12)</f>
        <v>9</v>
      </c>
      <c r="AK13" s="352">
        <f t="shared" si="10"/>
        <v>215</v>
      </c>
      <c r="AL13" s="353" t="s">
        <v>322</v>
      </c>
      <c r="AN13" s="428" t="s">
        <v>965</v>
      </c>
      <c r="AO13" s="405">
        <f>SUM(AO6:AO12)</f>
        <v>74</v>
      </c>
      <c r="AP13" s="405">
        <f t="shared" ref="AP13:BD13" si="19">SUM(AP6:AP12)</f>
        <v>47</v>
      </c>
      <c r="AQ13" s="405">
        <f t="shared" si="19"/>
        <v>1</v>
      </c>
      <c r="AR13" s="405">
        <f>SUM(AR6:AR12)</f>
        <v>122</v>
      </c>
      <c r="AS13" s="405">
        <f t="shared" si="19"/>
        <v>97</v>
      </c>
      <c r="AT13" s="405">
        <f t="shared" si="19"/>
        <v>62</v>
      </c>
      <c r="AU13" s="405">
        <f t="shared" si="19"/>
        <v>2</v>
      </c>
      <c r="AV13" s="405">
        <f>SUM(AV6:AV12)</f>
        <v>161</v>
      </c>
      <c r="AW13" s="405">
        <v>1</v>
      </c>
      <c r="AX13" s="405">
        <v>0</v>
      </c>
      <c r="AY13" s="405">
        <v>0</v>
      </c>
      <c r="AZ13" s="405">
        <v>1</v>
      </c>
      <c r="BA13" s="405">
        <f t="shared" si="19"/>
        <v>172</v>
      </c>
      <c r="BB13" s="405">
        <f t="shared" si="19"/>
        <v>109</v>
      </c>
      <c r="BC13" s="405">
        <f t="shared" si="19"/>
        <v>3</v>
      </c>
      <c r="BD13" s="429">
        <f t="shared" si="19"/>
        <v>284</v>
      </c>
      <c r="BE13" s="353" t="s">
        <v>322</v>
      </c>
      <c r="BG13" s="416" t="s">
        <v>965</v>
      </c>
      <c r="BH13" s="352">
        <f>SUM(BH6:BH12)</f>
        <v>45</v>
      </c>
      <c r="BI13" s="352">
        <f t="shared" ref="BI13:BP13" si="20">SUM(BI6:BI12)</f>
        <v>44</v>
      </c>
      <c r="BJ13" s="352">
        <f t="shared" si="20"/>
        <v>89</v>
      </c>
      <c r="BK13" s="352">
        <f t="shared" si="20"/>
        <v>72</v>
      </c>
      <c r="BL13" s="352">
        <f t="shared" si="20"/>
        <v>64</v>
      </c>
      <c r="BM13" s="352">
        <f t="shared" si="20"/>
        <v>136</v>
      </c>
      <c r="BN13" s="352">
        <f t="shared" si="20"/>
        <v>117</v>
      </c>
      <c r="BO13" s="352">
        <f t="shared" si="20"/>
        <v>108</v>
      </c>
      <c r="BP13" s="352">
        <f t="shared" si="20"/>
        <v>225</v>
      </c>
      <c r="BQ13" s="406" t="s">
        <v>322</v>
      </c>
    </row>
    <row r="14" spans="2:69" ht="24" customHeight="1">
      <c r="B14" s="383" t="s">
        <v>323</v>
      </c>
      <c r="N14" s="377"/>
      <c r="R14" s="377"/>
      <c r="S14" s="389" t="s">
        <v>998</v>
      </c>
      <c r="U14" s="23" t="s">
        <v>323</v>
      </c>
      <c r="V14" s="19"/>
      <c r="W14" s="19"/>
      <c r="X14" s="238"/>
      <c r="Y14" s="19"/>
      <c r="Z14" s="238"/>
      <c r="AA14" s="19"/>
      <c r="AB14" s="19"/>
      <c r="AC14" s="19"/>
      <c r="AD14" s="238"/>
      <c r="AE14" s="19"/>
      <c r="AF14" s="19"/>
      <c r="AG14" s="238"/>
      <c r="AH14" s="19"/>
      <c r="AI14" s="19"/>
      <c r="AJ14" s="19"/>
      <c r="AK14" s="409"/>
      <c r="AL14" s="62" t="s">
        <v>998</v>
      </c>
      <c r="AN14" s="23" t="s">
        <v>323</v>
      </c>
      <c r="AO14" s="19"/>
      <c r="AP14" s="19"/>
      <c r="AQ14" s="19"/>
      <c r="AR14" s="19"/>
      <c r="AS14" s="19"/>
      <c r="AT14" s="19"/>
      <c r="AU14" s="19"/>
      <c r="AV14" s="19"/>
      <c r="AW14" s="19"/>
      <c r="AX14" s="19"/>
      <c r="AY14" s="19"/>
      <c r="AZ14" s="409"/>
      <c r="BA14" s="19"/>
      <c r="BB14" s="19"/>
      <c r="BC14" s="19"/>
      <c r="BD14" s="409"/>
      <c r="BE14" s="62" t="s">
        <v>999</v>
      </c>
      <c r="BG14" s="23" t="s">
        <v>323</v>
      </c>
      <c r="BH14" s="19"/>
      <c r="BI14" s="19"/>
      <c r="BJ14" s="19"/>
      <c r="BK14" s="19"/>
      <c r="BL14" s="19"/>
      <c r="BM14" s="19"/>
      <c r="BN14" s="19"/>
      <c r="BO14" s="19"/>
      <c r="BP14" s="409"/>
      <c r="BQ14" s="62" t="s">
        <v>999</v>
      </c>
    </row>
    <row r="15" spans="2:69" ht="24" customHeight="1">
      <c r="B15" s="378"/>
      <c r="J15" s="370"/>
      <c r="K15" s="370"/>
      <c r="L15" s="370"/>
      <c r="M15" s="370"/>
      <c r="N15" s="370"/>
    </row>
    <row r="18" spans="3:11" ht="24" customHeight="1">
      <c r="C18" s="390"/>
      <c r="D18" s="390"/>
      <c r="E18" s="391"/>
      <c r="F18" s="390"/>
      <c r="G18" s="390"/>
      <c r="H18" s="391"/>
      <c r="I18" s="391"/>
      <c r="J18" s="391"/>
      <c r="K18" s="391"/>
    </row>
  </sheetData>
  <mergeCells count="31">
    <mergeCell ref="B2:S2"/>
    <mergeCell ref="B3:S3"/>
    <mergeCell ref="B4:B5"/>
    <mergeCell ref="C4:F4"/>
    <mergeCell ref="G4:J4"/>
    <mergeCell ref="K4:N4"/>
    <mergeCell ref="O4:R4"/>
    <mergeCell ref="S4:S5"/>
    <mergeCell ref="U2:AL2"/>
    <mergeCell ref="U3:AL3"/>
    <mergeCell ref="U4:U5"/>
    <mergeCell ref="V4:Y4"/>
    <mergeCell ref="Z4:AC4"/>
    <mergeCell ref="AD4:AG4"/>
    <mergeCell ref="AH4:AK4"/>
    <mergeCell ref="AL4:AL5"/>
    <mergeCell ref="AN2:BE2"/>
    <mergeCell ref="AN3:BE3"/>
    <mergeCell ref="AN4:AN5"/>
    <mergeCell ref="AO4:AR4"/>
    <mergeCell ref="AS4:AV4"/>
    <mergeCell ref="AW4:AZ4"/>
    <mergeCell ref="BA4:BD4"/>
    <mergeCell ref="BE4:BE5"/>
    <mergeCell ref="BG2:BQ2"/>
    <mergeCell ref="BG3:BQ3"/>
    <mergeCell ref="BG4:BG5"/>
    <mergeCell ref="BH4:BJ4"/>
    <mergeCell ref="BK4:BM4"/>
    <mergeCell ref="BN4:BP4"/>
    <mergeCell ref="BQ4:BQ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4D56-C098-4A3E-A0CC-32CB4C880BD9}">
  <dimension ref="B1:BQ16"/>
  <sheetViews>
    <sheetView showGridLines="0" rightToLeft="1" topLeftCell="T1" zoomScale="86" zoomScaleNormal="86" zoomScaleSheetLayoutView="100" workbookViewId="0">
      <selection activeCell="W20" sqref="W20"/>
    </sheetView>
  </sheetViews>
  <sheetFormatPr defaultColWidth="9" defaultRowHeight="24" customHeight="1"/>
  <cols>
    <col min="1" max="2" width="15.7265625" style="323" customWidth="1"/>
    <col min="3" max="18" width="7.7265625" style="323" customWidth="1"/>
    <col min="19" max="19" width="15.7265625" style="323" customWidth="1"/>
    <col min="20" max="16384" width="9" style="323"/>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4" customHeight="1">
      <c r="B2" s="585" t="s">
        <v>1000</v>
      </c>
      <c r="C2" s="585"/>
      <c r="D2" s="585"/>
      <c r="E2" s="585"/>
      <c r="F2" s="585"/>
      <c r="G2" s="585"/>
      <c r="H2" s="585"/>
      <c r="I2" s="585"/>
      <c r="J2" s="585"/>
      <c r="K2" s="585"/>
      <c r="L2" s="585"/>
      <c r="M2" s="585"/>
      <c r="N2" s="585"/>
      <c r="O2" s="585"/>
      <c r="P2" s="585"/>
      <c r="Q2" s="585"/>
      <c r="R2" s="585"/>
      <c r="S2" s="585"/>
      <c r="U2" s="600" t="s">
        <v>1001</v>
      </c>
      <c r="V2" s="600"/>
      <c r="W2" s="600"/>
      <c r="X2" s="600"/>
      <c r="Y2" s="600"/>
      <c r="Z2" s="600"/>
      <c r="AA2" s="600"/>
      <c r="AB2" s="600"/>
      <c r="AC2" s="600"/>
      <c r="AD2" s="600"/>
      <c r="AE2" s="600"/>
      <c r="AF2" s="600"/>
      <c r="AG2" s="600"/>
      <c r="AH2" s="600"/>
      <c r="AI2" s="600"/>
      <c r="AJ2" s="600"/>
      <c r="AK2" s="600"/>
      <c r="AL2" s="600"/>
      <c r="AN2" s="600" t="s">
        <v>1002</v>
      </c>
      <c r="AO2" s="600"/>
      <c r="AP2" s="600"/>
      <c r="AQ2" s="600"/>
      <c r="AR2" s="600"/>
      <c r="AS2" s="600"/>
      <c r="AT2" s="600"/>
      <c r="AU2" s="600"/>
      <c r="AV2" s="600"/>
      <c r="AW2" s="600"/>
      <c r="AX2" s="600"/>
      <c r="AY2" s="600"/>
      <c r="AZ2" s="600"/>
      <c r="BA2" s="600"/>
      <c r="BB2" s="600"/>
      <c r="BC2" s="600"/>
      <c r="BD2" s="600"/>
      <c r="BE2" s="600"/>
      <c r="BG2" s="600" t="s">
        <v>1003</v>
      </c>
      <c r="BH2" s="600"/>
      <c r="BI2" s="600"/>
      <c r="BJ2" s="600"/>
      <c r="BK2" s="600"/>
      <c r="BL2" s="600"/>
      <c r="BM2" s="600"/>
      <c r="BN2" s="600"/>
      <c r="BO2" s="600"/>
      <c r="BP2" s="600"/>
      <c r="BQ2" s="600"/>
    </row>
    <row r="3" spans="2:69" ht="24" customHeight="1">
      <c r="B3" s="586" t="s">
        <v>1004</v>
      </c>
      <c r="C3" s="586"/>
      <c r="D3" s="586"/>
      <c r="E3" s="586"/>
      <c r="F3" s="586"/>
      <c r="G3" s="586"/>
      <c r="H3" s="586"/>
      <c r="I3" s="586"/>
      <c r="J3" s="586"/>
      <c r="K3" s="586"/>
      <c r="L3" s="586"/>
      <c r="M3" s="586"/>
      <c r="N3" s="586"/>
      <c r="O3" s="586"/>
      <c r="P3" s="586"/>
      <c r="Q3" s="586"/>
      <c r="R3" s="586"/>
      <c r="S3" s="586"/>
      <c r="U3" s="601" t="s">
        <v>1005</v>
      </c>
      <c r="V3" s="601"/>
      <c r="W3" s="601"/>
      <c r="X3" s="601"/>
      <c r="Y3" s="601"/>
      <c r="Z3" s="601"/>
      <c r="AA3" s="601"/>
      <c r="AB3" s="601"/>
      <c r="AC3" s="601"/>
      <c r="AD3" s="601"/>
      <c r="AE3" s="601"/>
      <c r="AF3" s="601"/>
      <c r="AG3" s="601"/>
      <c r="AH3" s="601"/>
      <c r="AI3" s="601"/>
      <c r="AJ3" s="601"/>
      <c r="AK3" s="601"/>
      <c r="AL3" s="601"/>
      <c r="AN3" s="601" t="s">
        <v>1006</v>
      </c>
      <c r="AO3" s="601"/>
      <c r="AP3" s="601"/>
      <c r="AQ3" s="601"/>
      <c r="AR3" s="601"/>
      <c r="AS3" s="601"/>
      <c r="AT3" s="601"/>
      <c r="AU3" s="601"/>
      <c r="AV3" s="601"/>
      <c r="AW3" s="601"/>
      <c r="AX3" s="601"/>
      <c r="AY3" s="601"/>
      <c r="AZ3" s="601"/>
      <c r="BA3" s="601"/>
      <c r="BB3" s="601"/>
      <c r="BC3" s="601"/>
      <c r="BD3" s="601"/>
      <c r="BE3" s="601"/>
      <c r="BG3" s="601" t="s">
        <v>1007</v>
      </c>
      <c r="BH3" s="601"/>
      <c r="BI3" s="601"/>
      <c r="BJ3" s="601"/>
      <c r="BK3" s="601"/>
      <c r="BL3" s="601"/>
      <c r="BM3" s="601"/>
      <c r="BN3" s="601"/>
      <c r="BO3" s="601"/>
      <c r="BP3" s="601"/>
      <c r="BQ3" s="601"/>
    </row>
    <row r="4" spans="2:69" ht="35.15" customHeight="1">
      <c r="B4" s="614" t="s">
        <v>867</v>
      </c>
      <c r="C4" s="589" t="s">
        <v>864</v>
      </c>
      <c r="D4" s="590"/>
      <c r="E4" s="590"/>
      <c r="F4" s="591"/>
      <c r="G4" s="589" t="s">
        <v>976</v>
      </c>
      <c r="H4" s="590"/>
      <c r="I4" s="590"/>
      <c r="J4" s="591"/>
      <c r="K4" s="589" t="s">
        <v>1088</v>
      </c>
      <c r="L4" s="590"/>
      <c r="M4" s="590"/>
      <c r="N4" s="591"/>
      <c r="O4" s="592" t="s">
        <v>977</v>
      </c>
      <c r="P4" s="593"/>
      <c r="Q4" s="593"/>
      <c r="R4" s="594"/>
      <c r="S4" s="614" t="s">
        <v>869</v>
      </c>
      <c r="U4" s="612" t="s">
        <v>867</v>
      </c>
      <c r="V4" s="602" t="s">
        <v>864</v>
      </c>
      <c r="W4" s="603"/>
      <c r="X4" s="603"/>
      <c r="Y4" s="604"/>
      <c r="Z4" s="602" t="s">
        <v>976</v>
      </c>
      <c r="AA4" s="603"/>
      <c r="AB4" s="603"/>
      <c r="AC4" s="604"/>
      <c r="AD4" s="602" t="s">
        <v>1088</v>
      </c>
      <c r="AE4" s="603"/>
      <c r="AF4" s="603"/>
      <c r="AG4" s="604"/>
      <c r="AH4" s="607" t="s">
        <v>847</v>
      </c>
      <c r="AI4" s="608"/>
      <c r="AJ4" s="608"/>
      <c r="AK4" s="609"/>
      <c r="AL4" s="612" t="s">
        <v>869</v>
      </c>
      <c r="AN4" s="612" t="s">
        <v>867</v>
      </c>
      <c r="AO4" s="602" t="s">
        <v>864</v>
      </c>
      <c r="AP4" s="603"/>
      <c r="AQ4" s="603"/>
      <c r="AR4" s="604"/>
      <c r="AS4" s="602" t="s">
        <v>976</v>
      </c>
      <c r="AT4" s="603"/>
      <c r="AU4" s="603"/>
      <c r="AV4" s="604"/>
      <c r="AW4" s="602" t="s">
        <v>1088</v>
      </c>
      <c r="AX4" s="603"/>
      <c r="AY4" s="603"/>
      <c r="AZ4" s="604"/>
      <c r="BA4" s="607" t="s">
        <v>977</v>
      </c>
      <c r="BB4" s="608"/>
      <c r="BC4" s="608"/>
      <c r="BD4" s="609"/>
      <c r="BE4" s="612" t="s">
        <v>869</v>
      </c>
      <c r="BG4" s="612" t="s">
        <v>867</v>
      </c>
      <c r="BH4" s="602" t="s">
        <v>845</v>
      </c>
      <c r="BI4" s="603"/>
      <c r="BJ4" s="604"/>
      <c r="BK4" s="602" t="s">
        <v>865</v>
      </c>
      <c r="BL4" s="603"/>
      <c r="BM4" s="604"/>
      <c r="BN4" s="607" t="s">
        <v>847</v>
      </c>
      <c r="BO4" s="608"/>
      <c r="BP4" s="609"/>
      <c r="BQ4" s="612" t="s">
        <v>869</v>
      </c>
    </row>
    <row r="5" spans="2:69" ht="35.15" customHeight="1">
      <c r="B5" s="615"/>
      <c r="C5" s="311" t="s">
        <v>949</v>
      </c>
      <c r="D5" s="311" t="s">
        <v>950</v>
      </c>
      <c r="E5" s="311" t="s">
        <v>1091</v>
      </c>
      <c r="F5" s="311" t="s">
        <v>850</v>
      </c>
      <c r="G5" s="311" t="s">
        <v>949</v>
      </c>
      <c r="H5" s="311" t="s">
        <v>950</v>
      </c>
      <c r="I5" s="311" t="s">
        <v>1091</v>
      </c>
      <c r="J5" s="311" t="s">
        <v>850</v>
      </c>
      <c r="K5" s="311" t="s">
        <v>949</v>
      </c>
      <c r="L5" s="311" t="s">
        <v>950</v>
      </c>
      <c r="M5" s="311" t="s">
        <v>1089</v>
      </c>
      <c r="N5" s="311" t="s">
        <v>850</v>
      </c>
      <c r="O5" s="311" t="s">
        <v>949</v>
      </c>
      <c r="P5" s="311" t="s">
        <v>950</v>
      </c>
      <c r="Q5" s="311" t="s">
        <v>1091</v>
      </c>
      <c r="R5" s="311" t="s">
        <v>850</v>
      </c>
      <c r="S5" s="615"/>
      <c r="U5" s="613"/>
      <c r="V5" s="347" t="s">
        <v>949</v>
      </c>
      <c r="W5" s="347" t="s">
        <v>950</v>
      </c>
      <c r="X5" s="347" t="s">
        <v>1091</v>
      </c>
      <c r="Y5" s="347" t="s">
        <v>850</v>
      </c>
      <c r="Z5" s="347" t="s">
        <v>949</v>
      </c>
      <c r="AA5" s="347" t="s">
        <v>950</v>
      </c>
      <c r="AB5" s="347" t="s">
        <v>1091</v>
      </c>
      <c r="AC5" s="347" t="s">
        <v>850</v>
      </c>
      <c r="AD5" s="347" t="s">
        <v>949</v>
      </c>
      <c r="AE5" s="347" t="s">
        <v>950</v>
      </c>
      <c r="AF5" s="347" t="s">
        <v>1089</v>
      </c>
      <c r="AG5" s="347" t="s">
        <v>850</v>
      </c>
      <c r="AH5" s="347" t="s">
        <v>949</v>
      </c>
      <c r="AI5" s="347" t="s">
        <v>950</v>
      </c>
      <c r="AJ5" s="347" t="s">
        <v>1091</v>
      </c>
      <c r="AK5" s="347" t="s">
        <v>850</v>
      </c>
      <c r="AL5" s="613"/>
      <c r="AN5" s="613"/>
      <c r="AO5" s="347" t="s">
        <v>949</v>
      </c>
      <c r="AP5" s="347" t="s">
        <v>950</v>
      </c>
      <c r="AQ5" s="347" t="s">
        <v>1091</v>
      </c>
      <c r="AR5" s="347" t="s">
        <v>850</v>
      </c>
      <c r="AS5" s="347" t="s">
        <v>949</v>
      </c>
      <c r="AT5" s="347" t="s">
        <v>950</v>
      </c>
      <c r="AU5" s="347" t="s">
        <v>1091</v>
      </c>
      <c r="AV5" s="347" t="s">
        <v>850</v>
      </c>
      <c r="AW5" s="347" t="s">
        <v>949</v>
      </c>
      <c r="AX5" s="347" t="s">
        <v>950</v>
      </c>
      <c r="AY5" s="347" t="s">
        <v>1089</v>
      </c>
      <c r="AZ5" s="347" t="s">
        <v>850</v>
      </c>
      <c r="BA5" s="347" t="s">
        <v>949</v>
      </c>
      <c r="BB5" s="347" t="s">
        <v>950</v>
      </c>
      <c r="BC5" s="347" t="s">
        <v>1091</v>
      </c>
      <c r="BD5" s="347" t="s">
        <v>850</v>
      </c>
      <c r="BE5" s="613"/>
      <c r="BG5" s="613"/>
      <c r="BH5" s="347" t="s">
        <v>949</v>
      </c>
      <c r="BI5" s="347" t="s">
        <v>950</v>
      </c>
      <c r="BJ5" s="347" t="s">
        <v>850</v>
      </c>
      <c r="BK5" s="347" t="s">
        <v>949</v>
      </c>
      <c r="BL5" s="347" t="s">
        <v>950</v>
      </c>
      <c r="BM5" s="347" t="s">
        <v>850</v>
      </c>
      <c r="BN5" s="347" t="s">
        <v>949</v>
      </c>
      <c r="BO5" s="347" t="s">
        <v>950</v>
      </c>
      <c r="BP5" s="347" t="s">
        <v>850</v>
      </c>
      <c r="BQ5" s="613"/>
    </row>
    <row r="6" spans="2:69" ht="24" customHeight="1">
      <c r="B6" s="340" t="s">
        <v>953</v>
      </c>
      <c r="C6" s="313">
        <v>48</v>
      </c>
      <c r="D6" s="313">
        <v>36</v>
      </c>
      <c r="E6" s="313">
        <v>0</v>
      </c>
      <c r="F6" s="314">
        <f>SUM(C6:E6)</f>
        <v>84</v>
      </c>
      <c r="G6" s="313">
        <v>68</v>
      </c>
      <c r="H6" s="313">
        <v>65</v>
      </c>
      <c r="I6" s="313">
        <v>1</v>
      </c>
      <c r="J6" s="314">
        <f>SUM(G6:I6)</f>
        <v>134</v>
      </c>
      <c r="K6" s="313">
        <v>0</v>
      </c>
      <c r="L6" s="313">
        <v>0</v>
      </c>
      <c r="M6" s="313">
        <v>0</v>
      </c>
      <c r="N6" s="314">
        <f>SUM(K6:M6)</f>
        <v>0</v>
      </c>
      <c r="O6" s="314">
        <f>C6+G6+K6</f>
        <v>116</v>
      </c>
      <c r="P6" s="314">
        <f t="shared" ref="P6:Q12" si="0">D6+H6+L6</f>
        <v>101</v>
      </c>
      <c r="Q6" s="314">
        <f t="shared" si="0"/>
        <v>1</v>
      </c>
      <c r="R6" s="314">
        <f>SUM(O6:Q6)</f>
        <v>218</v>
      </c>
      <c r="S6" s="372" t="s">
        <v>954</v>
      </c>
      <c r="U6" s="20" t="s">
        <v>953</v>
      </c>
      <c r="V6" s="349">
        <v>40</v>
      </c>
      <c r="W6" s="349">
        <v>31</v>
      </c>
      <c r="X6" s="349">
        <v>2</v>
      </c>
      <c r="Y6" s="350">
        <f>SUM(V6:X6)</f>
        <v>73</v>
      </c>
      <c r="Z6" s="349">
        <v>64</v>
      </c>
      <c r="AA6" s="349">
        <v>77</v>
      </c>
      <c r="AB6" s="349">
        <v>6</v>
      </c>
      <c r="AC6" s="350">
        <f>SUM(Z6:AB6)</f>
        <v>147</v>
      </c>
      <c r="AD6" s="349">
        <v>0</v>
      </c>
      <c r="AE6" s="349">
        <v>0</v>
      </c>
      <c r="AF6" s="349">
        <v>0</v>
      </c>
      <c r="AG6" s="350">
        <v>0</v>
      </c>
      <c r="AH6" s="350">
        <f>V6+Z6+AD6</f>
        <v>104</v>
      </c>
      <c r="AI6" s="350">
        <f t="shared" ref="AI6:AK12" si="1">W6+AA6+AE6</f>
        <v>108</v>
      </c>
      <c r="AJ6" s="350">
        <f t="shared" si="1"/>
        <v>8</v>
      </c>
      <c r="AK6" s="350">
        <f t="shared" si="1"/>
        <v>220</v>
      </c>
      <c r="AL6" s="402" t="s">
        <v>954</v>
      </c>
      <c r="AN6" s="24" t="s">
        <v>953</v>
      </c>
      <c r="AO6" s="349">
        <v>68</v>
      </c>
      <c r="AP6" s="349">
        <v>56</v>
      </c>
      <c r="AQ6" s="349">
        <v>1</v>
      </c>
      <c r="AR6" s="350">
        <v>125</v>
      </c>
      <c r="AS6" s="349">
        <v>80</v>
      </c>
      <c r="AT6" s="349">
        <v>43</v>
      </c>
      <c r="AU6" s="349">
        <v>2</v>
      </c>
      <c r="AV6" s="350">
        <v>125</v>
      </c>
      <c r="AW6" s="349">
        <v>1</v>
      </c>
      <c r="AX6" s="349">
        <v>0</v>
      </c>
      <c r="AY6" s="349">
        <v>0</v>
      </c>
      <c r="AZ6" s="350">
        <v>1</v>
      </c>
      <c r="BA6" s="349">
        <v>149</v>
      </c>
      <c r="BB6" s="349">
        <v>99</v>
      </c>
      <c r="BC6" s="349">
        <v>3</v>
      </c>
      <c r="BD6" s="350">
        <v>251</v>
      </c>
      <c r="BE6" s="402" t="s">
        <v>954</v>
      </c>
      <c r="BG6" s="20" t="s">
        <v>953</v>
      </c>
      <c r="BH6" s="349">
        <v>48</v>
      </c>
      <c r="BI6" s="349">
        <v>55</v>
      </c>
      <c r="BJ6" s="349">
        <f>SUM(BH6:BI6)</f>
        <v>103</v>
      </c>
      <c r="BK6" s="349">
        <v>37</v>
      </c>
      <c r="BL6" s="349">
        <v>59</v>
      </c>
      <c r="BM6" s="349">
        <f>SUM(BK6:BL6)</f>
        <v>96</v>
      </c>
      <c r="BN6" s="350">
        <f>BH6+BK6</f>
        <v>85</v>
      </c>
      <c r="BO6" s="350">
        <f t="shared" ref="BO6:BP12" si="2">BI6+BL6</f>
        <v>114</v>
      </c>
      <c r="BP6" s="350">
        <f t="shared" si="2"/>
        <v>199</v>
      </c>
      <c r="BQ6" s="402" t="s">
        <v>954</v>
      </c>
    </row>
    <row r="7" spans="2:69" ht="24" customHeight="1">
      <c r="B7" s="340" t="s">
        <v>955</v>
      </c>
      <c r="C7" s="313">
        <v>19</v>
      </c>
      <c r="D7" s="313">
        <v>16</v>
      </c>
      <c r="E7" s="313">
        <v>0</v>
      </c>
      <c r="F7" s="314">
        <f t="shared" ref="F7:F12" si="3">SUM(C7:E7)</f>
        <v>35</v>
      </c>
      <c r="G7" s="313">
        <v>52</v>
      </c>
      <c r="H7" s="313">
        <v>44</v>
      </c>
      <c r="I7" s="313">
        <v>0</v>
      </c>
      <c r="J7" s="314">
        <f t="shared" ref="J7:J12" si="4">SUM(G7:I7)</f>
        <v>96</v>
      </c>
      <c r="K7" s="313">
        <v>0</v>
      </c>
      <c r="L7" s="313">
        <v>0</v>
      </c>
      <c r="M7" s="313">
        <v>0</v>
      </c>
      <c r="N7" s="314">
        <f t="shared" ref="N7:N12" si="5">SUM(K7:M7)</f>
        <v>0</v>
      </c>
      <c r="O7" s="314">
        <f t="shared" ref="O7:O12" si="6">C7+G7+K7</f>
        <v>71</v>
      </c>
      <c r="P7" s="314">
        <f t="shared" si="0"/>
        <v>60</v>
      </c>
      <c r="Q7" s="314">
        <f t="shared" si="0"/>
        <v>0</v>
      </c>
      <c r="R7" s="314">
        <f t="shared" ref="R7:R12" si="7">SUM(O7:Q7)</f>
        <v>131</v>
      </c>
      <c r="S7" s="372" t="s">
        <v>956</v>
      </c>
      <c r="U7" s="20" t="s">
        <v>955</v>
      </c>
      <c r="V7" s="349">
        <v>10</v>
      </c>
      <c r="W7" s="349">
        <v>9</v>
      </c>
      <c r="X7" s="349">
        <v>0</v>
      </c>
      <c r="Y7" s="350">
        <f t="shared" ref="Y7:Y12" si="8">SUM(V7:X7)</f>
        <v>19</v>
      </c>
      <c r="Z7" s="349">
        <v>35</v>
      </c>
      <c r="AA7" s="349">
        <v>31</v>
      </c>
      <c r="AB7" s="349">
        <v>0</v>
      </c>
      <c r="AC7" s="350">
        <f t="shared" ref="AC7:AC12" si="9">SUM(Z7:AB7)</f>
        <v>66</v>
      </c>
      <c r="AD7" s="349">
        <v>0</v>
      </c>
      <c r="AE7" s="349">
        <v>0</v>
      </c>
      <c r="AF7" s="349">
        <v>0</v>
      </c>
      <c r="AG7" s="350">
        <v>0</v>
      </c>
      <c r="AH7" s="350">
        <f t="shared" ref="AH7:AH12" si="10">V7+Z7+AD7</f>
        <v>45</v>
      </c>
      <c r="AI7" s="350">
        <f t="shared" si="1"/>
        <v>40</v>
      </c>
      <c r="AJ7" s="350">
        <f t="shared" si="1"/>
        <v>0</v>
      </c>
      <c r="AK7" s="350">
        <f t="shared" si="1"/>
        <v>85</v>
      </c>
      <c r="AL7" s="402" t="s">
        <v>956</v>
      </c>
      <c r="AN7" s="24" t="s">
        <v>955</v>
      </c>
      <c r="AO7" s="349">
        <v>24</v>
      </c>
      <c r="AP7" s="349">
        <v>11</v>
      </c>
      <c r="AQ7" s="349">
        <v>0</v>
      </c>
      <c r="AR7" s="350">
        <v>35</v>
      </c>
      <c r="AS7" s="349">
        <v>64</v>
      </c>
      <c r="AT7" s="349">
        <v>43</v>
      </c>
      <c r="AU7" s="349">
        <v>0</v>
      </c>
      <c r="AV7" s="350">
        <v>107</v>
      </c>
      <c r="AW7" s="349">
        <v>0</v>
      </c>
      <c r="AX7" s="349">
        <v>0</v>
      </c>
      <c r="AY7" s="349">
        <v>0</v>
      </c>
      <c r="AZ7" s="350">
        <v>0</v>
      </c>
      <c r="BA7" s="349">
        <v>88</v>
      </c>
      <c r="BB7" s="349">
        <v>54</v>
      </c>
      <c r="BC7" s="349">
        <v>0</v>
      </c>
      <c r="BD7" s="350">
        <v>142</v>
      </c>
      <c r="BE7" s="402" t="s">
        <v>956</v>
      </c>
      <c r="BG7" s="20" t="s">
        <v>955</v>
      </c>
      <c r="BH7" s="349">
        <v>10</v>
      </c>
      <c r="BI7" s="349">
        <v>5</v>
      </c>
      <c r="BJ7" s="349">
        <f t="shared" ref="BJ7:BJ12" si="11">SUM(BH7:BI7)</f>
        <v>15</v>
      </c>
      <c r="BK7" s="349">
        <v>45</v>
      </c>
      <c r="BL7" s="349">
        <v>23</v>
      </c>
      <c r="BM7" s="349">
        <f t="shared" ref="BM7:BM12" si="12">SUM(BK7:BL7)</f>
        <v>68</v>
      </c>
      <c r="BN7" s="350">
        <f t="shared" ref="BN7:BN12" si="13">BH7+BK7</f>
        <v>55</v>
      </c>
      <c r="BO7" s="350">
        <f t="shared" si="2"/>
        <v>28</v>
      </c>
      <c r="BP7" s="350">
        <f t="shared" si="2"/>
        <v>83</v>
      </c>
      <c r="BQ7" s="402" t="s">
        <v>956</v>
      </c>
    </row>
    <row r="8" spans="2:69" ht="24" customHeight="1">
      <c r="B8" s="340" t="s">
        <v>957</v>
      </c>
      <c r="C8" s="313">
        <v>8</v>
      </c>
      <c r="D8" s="313">
        <v>4</v>
      </c>
      <c r="E8" s="313">
        <v>0</v>
      </c>
      <c r="F8" s="314">
        <f t="shared" si="3"/>
        <v>12</v>
      </c>
      <c r="G8" s="313">
        <v>16</v>
      </c>
      <c r="H8" s="313">
        <v>15</v>
      </c>
      <c r="I8" s="313">
        <v>0</v>
      </c>
      <c r="J8" s="314">
        <f t="shared" si="4"/>
        <v>31</v>
      </c>
      <c r="K8" s="313">
        <v>0</v>
      </c>
      <c r="L8" s="313">
        <v>0</v>
      </c>
      <c r="M8" s="313">
        <v>0</v>
      </c>
      <c r="N8" s="314">
        <f t="shared" si="5"/>
        <v>0</v>
      </c>
      <c r="O8" s="314">
        <f t="shared" si="6"/>
        <v>24</v>
      </c>
      <c r="P8" s="314">
        <f t="shared" si="0"/>
        <v>19</v>
      </c>
      <c r="Q8" s="314">
        <f t="shared" si="0"/>
        <v>0</v>
      </c>
      <c r="R8" s="314">
        <f t="shared" si="7"/>
        <v>43</v>
      </c>
      <c r="S8" s="372" t="s">
        <v>958</v>
      </c>
      <c r="U8" s="20" t="s">
        <v>957</v>
      </c>
      <c r="V8" s="349">
        <v>7</v>
      </c>
      <c r="W8" s="349">
        <v>1</v>
      </c>
      <c r="X8" s="349">
        <v>0</v>
      </c>
      <c r="Y8" s="350">
        <f t="shared" si="8"/>
        <v>8</v>
      </c>
      <c r="Z8" s="349">
        <v>10</v>
      </c>
      <c r="AA8" s="349">
        <v>10</v>
      </c>
      <c r="AB8" s="349">
        <v>0</v>
      </c>
      <c r="AC8" s="350">
        <f t="shared" si="9"/>
        <v>20</v>
      </c>
      <c r="AD8" s="349">
        <v>0</v>
      </c>
      <c r="AE8" s="349">
        <v>0</v>
      </c>
      <c r="AF8" s="349">
        <v>0</v>
      </c>
      <c r="AG8" s="350">
        <v>0</v>
      </c>
      <c r="AH8" s="350">
        <f t="shared" si="10"/>
        <v>17</v>
      </c>
      <c r="AI8" s="350">
        <f t="shared" si="1"/>
        <v>11</v>
      </c>
      <c r="AJ8" s="350">
        <f t="shared" si="1"/>
        <v>0</v>
      </c>
      <c r="AK8" s="350">
        <f t="shared" si="1"/>
        <v>28</v>
      </c>
      <c r="AL8" s="402" t="s">
        <v>958</v>
      </c>
      <c r="AN8" s="24" t="s">
        <v>957</v>
      </c>
      <c r="AO8" s="349">
        <v>2</v>
      </c>
      <c r="AP8" s="349">
        <v>3</v>
      </c>
      <c r="AQ8" s="349">
        <v>0</v>
      </c>
      <c r="AR8" s="350">
        <v>5</v>
      </c>
      <c r="AS8" s="349">
        <v>7</v>
      </c>
      <c r="AT8" s="349">
        <v>11</v>
      </c>
      <c r="AU8" s="349">
        <v>0</v>
      </c>
      <c r="AV8" s="350">
        <v>18</v>
      </c>
      <c r="AW8" s="349">
        <v>0</v>
      </c>
      <c r="AX8" s="349">
        <v>0</v>
      </c>
      <c r="AY8" s="349">
        <v>0</v>
      </c>
      <c r="AZ8" s="350">
        <v>0</v>
      </c>
      <c r="BA8" s="349">
        <v>9</v>
      </c>
      <c r="BB8" s="349">
        <v>14</v>
      </c>
      <c r="BC8" s="349">
        <v>0</v>
      </c>
      <c r="BD8" s="350">
        <v>23</v>
      </c>
      <c r="BE8" s="402" t="s">
        <v>958</v>
      </c>
      <c r="BG8" s="20" t="s">
        <v>957</v>
      </c>
      <c r="BH8" s="349">
        <v>3</v>
      </c>
      <c r="BI8" s="349">
        <v>4</v>
      </c>
      <c r="BJ8" s="349">
        <f t="shared" si="11"/>
        <v>7</v>
      </c>
      <c r="BK8" s="349">
        <v>11</v>
      </c>
      <c r="BL8" s="349">
        <v>8</v>
      </c>
      <c r="BM8" s="349">
        <f t="shared" si="12"/>
        <v>19</v>
      </c>
      <c r="BN8" s="350">
        <f t="shared" si="13"/>
        <v>14</v>
      </c>
      <c r="BO8" s="350">
        <f t="shared" si="2"/>
        <v>12</v>
      </c>
      <c r="BP8" s="350">
        <f t="shared" si="2"/>
        <v>26</v>
      </c>
      <c r="BQ8" s="402" t="s">
        <v>958</v>
      </c>
    </row>
    <row r="9" spans="2:69" ht="24" customHeight="1">
      <c r="B9" s="340" t="s">
        <v>959</v>
      </c>
      <c r="C9" s="313">
        <v>0</v>
      </c>
      <c r="D9" s="313">
        <v>0</v>
      </c>
      <c r="E9" s="313">
        <v>0</v>
      </c>
      <c r="F9" s="314">
        <f t="shared" si="3"/>
        <v>0</v>
      </c>
      <c r="G9" s="313">
        <v>3</v>
      </c>
      <c r="H9" s="313">
        <v>3</v>
      </c>
      <c r="I9" s="313">
        <v>0</v>
      </c>
      <c r="J9" s="314">
        <f t="shared" si="4"/>
        <v>6</v>
      </c>
      <c r="K9" s="313">
        <v>0</v>
      </c>
      <c r="L9" s="313">
        <v>0</v>
      </c>
      <c r="M9" s="313">
        <v>0</v>
      </c>
      <c r="N9" s="314">
        <f t="shared" si="5"/>
        <v>0</v>
      </c>
      <c r="O9" s="314">
        <f t="shared" si="6"/>
        <v>3</v>
      </c>
      <c r="P9" s="314">
        <f t="shared" si="0"/>
        <v>3</v>
      </c>
      <c r="Q9" s="314">
        <f t="shared" si="0"/>
        <v>0</v>
      </c>
      <c r="R9" s="314">
        <f t="shared" si="7"/>
        <v>6</v>
      </c>
      <c r="S9" s="372" t="s">
        <v>960</v>
      </c>
      <c r="U9" s="20" t="s">
        <v>959</v>
      </c>
      <c r="V9" s="349">
        <v>1</v>
      </c>
      <c r="W9" s="349">
        <v>1</v>
      </c>
      <c r="X9" s="349">
        <v>0</v>
      </c>
      <c r="Y9" s="350">
        <f t="shared" si="8"/>
        <v>2</v>
      </c>
      <c r="Z9" s="349">
        <v>6</v>
      </c>
      <c r="AA9" s="349">
        <v>3</v>
      </c>
      <c r="AB9" s="349">
        <v>0</v>
      </c>
      <c r="AC9" s="350">
        <f t="shared" si="9"/>
        <v>9</v>
      </c>
      <c r="AD9" s="349">
        <v>0</v>
      </c>
      <c r="AE9" s="349">
        <v>0</v>
      </c>
      <c r="AF9" s="349">
        <v>0</v>
      </c>
      <c r="AG9" s="350">
        <v>0</v>
      </c>
      <c r="AH9" s="350">
        <f t="shared" si="10"/>
        <v>7</v>
      </c>
      <c r="AI9" s="350">
        <f t="shared" si="1"/>
        <v>4</v>
      </c>
      <c r="AJ9" s="350">
        <f t="shared" si="1"/>
        <v>0</v>
      </c>
      <c r="AK9" s="350">
        <f t="shared" si="1"/>
        <v>11</v>
      </c>
      <c r="AL9" s="402" t="s">
        <v>960</v>
      </c>
      <c r="AN9" s="24" t="s">
        <v>959</v>
      </c>
      <c r="AO9" s="349">
        <v>1</v>
      </c>
      <c r="AP9" s="349">
        <v>1</v>
      </c>
      <c r="AQ9" s="349">
        <v>0</v>
      </c>
      <c r="AR9" s="350">
        <v>2</v>
      </c>
      <c r="AS9" s="349">
        <v>3</v>
      </c>
      <c r="AT9" s="349">
        <v>7</v>
      </c>
      <c r="AU9" s="349">
        <v>0</v>
      </c>
      <c r="AV9" s="350">
        <v>10</v>
      </c>
      <c r="AW9" s="349">
        <v>0</v>
      </c>
      <c r="AX9" s="349">
        <v>0</v>
      </c>
      <c r="AY9" s="349">
        <v>0</v>
      </c>
      <c r="AZ9" s="350">
        <v>0</v>
      </c>
      <c r="BA9" s="349">
        <v>4</v>
      </c>
      <c r="BB9" s="349">
        <v>8</v>
      </c>
      <c r="BC9" s="349">
        <v>0</v>
      </c>
      <c r="BD9" s="350">
        <v>12</v>
      </c>
      <c r="BE9" s="402" t="s">
        <v>960</v>
      </c>
      <c r="BG9" s="20" t="s">
        <v>959</v>
      </c>
      <c r="BH9" s="349">
        <v>2</v>
      </c>
      <c r="BI9" s="349">
        <v>0</v>
      </c>
      <c r="BJ9" s="349">
        <f t="shared" si="11"/>
        <v>2</v>
      </c>
      <c r="BK9" s="349">
        <v>9</v>
      </c>
      <c r="BL9" s="349">
        <v>6</v>
      </c>
      <c r="BM9" s="349">
        <f t="shared" si="12"/>
        <v>15</v>
      </c>
      <c r="BN9" s="350">
        <f t="shared" si="13"/>
        <v>11</v>
      </c>
      <c r="BO9" s="350">
        <f t="shared" si="2"/>
        <v>6</v>
      </c>
      <c r="BP9" s="350">
        <f t="shared" si="2"/>
        <v>17</v>
      </c>
      <c r="BQ9" s="402" t="s">
        <v>960</v>
      </c>
    </row>
    <row r="10" spans="2:69" ht="24" customHeight="1">
      <c r="B10" s="340" t="s">
        <v>961</v>
      </c>
      <c r="C10" s="313">
        <v>1</v>
      </c>
      <c r="D10" s="313">
        <v>1</v>
      </c>
      <c r="E10" s="313">
        <v>0</v>
      </c>
      <c r="F10" s="314">
        <f t="shared" si="3"/>
        <v>2</v>
      </c>
      <c r="G10" s="313">
        <v>0</v>
      </c>
      <c r="H10" s="313">
        <v>2</v>
      </c>
      <c r="I10" s="313">
        <v>0</v>
      </c>
      <c r="J10" s="314">
        <f t="shared" si="4"/>
        <v>2</v>
      </c>
      <c r="K10" s="313">
        <v>0</v>
      </c>
      <c r="L10" s="313">
        <v>0</v>
      </c>
      <c r="M10" s="313">
        <v>0</v>
      </c>
      <c r="N10" s="314">
        <f t="shared" si="5"/>
        <v>0</v>
      </c>
      <c r="O10" s="314">
        <f t="shared" si="6"/>
        <v>1</v>
      </c>
      <c r="P10" s="314">
        <f t="shared" si="0"/>
        <v>3</v>
      </c>
      <c r="Q10" s="314">
        <f t="shared" si="0"/>
        <v>0</v>
      </c>
      <c r="R10" s="314">
        <f t="shared" si="7"/>
        <v>4</v>
      </c>
      <c r="S10" s="372" t="s">
        <v>879</v>
      </c>
      <c r="U10" s="20" t="s">
        <v>961</v>
      </c>
      <c r="V10" s="349">
        <v>1</v>
      </c>
      <c r="W10" s="349">
        <v>0</v>
      </c>
      <c r="X10" s="349">
        <v>0</v>
      </c>
      <c r="Y10" s="350">
        <f t="shared" si="8"/>
        <v>1</v>
      </c>
      <c r="Z10" s="349">
        <v>2</v>
      </c>
      <c r="AA10" s="349">
        <v>0</v>
      </c>
      <c r="AB10" s="349">
        <v>0</v>
      </c>
      <c r="AC10" s="350">
        <f t="shared" si="9"/>
        <v>2</v>
      </c>
      <c r="AD10" s="349">
        <v>0</v>
      </c>
      <c r="AE10" s="349">
        <v>0</v>
      </c>
      <c r="AF10" s="349">
        <v>0</v>
      </c>
      <c r="AG10" s="350">
        <v>0</v>
      </c>
      <c r="AH10" s="350">
        <f t="shared" si="10"/>
        <v>3</v>
      </c>
      <c r="AI10" s="350">
        <f t="shared" si="1"/>
        <v>0</v>
      </c>
      <c r="AJ10" s="350">
        <f t="shared" si="1"/>
        <v>0</v>
      </c>
      <c r="AK10" s="350">
        <f t="shared" si="1"/>
        <v>3</v>
      </c>
      <c r="AL10" s="402" t="s">
        <v>879</v>
      </c>
      <c r="AN10" s="24" t="s">
        <v>961</v>
      </c>
      <c r="AO10" s="349">
        <v>4</v>
      </c>
      <c r="AP10" s="349">
        <v>2</v>
      </c>
      <c r="AQ10" s="349">
        <v>0</v>
      </c>
      <c r="AR10" s="350">
        <v>6</v>
      </c>
      <c r="AS10" s="349">
        <v>1</v>
      </c>
      <c r="AT10" s="349">
        <v>0</v>
      </c>
      <c r="AU10" s="349">
        <v>0</v>
      </c>
      <c r="AV10" s="350">
        <v>1</v>
      </c>
      <c r="AW10" s="349">
        <v>0</v>
      </c>
      <c r="AX10" s="349">
        <v>0</v>
      </c>
      <c r="AY10" s="349">
        <v>0</v>
      </c>
      <c r="AZ10" s="350">
        <v>0</v>
      </c>
      <c r="BA10" s="349">
        <v>5</v>
      </c>
      <c r="BB10" s="349">
        <v>2</v>
      </c>
      <c r="BC10" s="349">
        <v>0</v>
      </c>
      <c r="BD10" s="350">
        <v>7</v>
      </c>
      <c r="BE10" s="402" t="s">
        <v>879</v>
      </c>
      <c r="BG10" s="20" t="s">
        <v>961</v>
      </c>
      <c r="BH10" s="349">
        <v>1</v>
      </c>
      <c r="BI10" s="349">
        <v>0</v>
      </c>
      <c r="BJ10" s="349">
        <f t="shared" si="11"/>
        <v>1</v>
      </c>
      <c r="BK10" s="349">
        <v>0</v>
      </c>
      <c r="BL10" s="349">
        <v>1</v>
      </c>
      <c r="BM10" s="349">
        <f t="shared" si="12"/>
        <v>1</v>
      </c>
      <c r="BN10" s="350">
        <f t="shared" si="13"/>
        <v>1</v>
      </c>
      <c r="BO10" s="350">
        <f t="shared" si="2"/>
        <v>1</v>
      </c>
      <c r="BP10" s="350">
        <f t="shared" si="2"/>
        <v>2</v>
      </c>
      <c r="BQ10" s="402" t="s">
        <v>879</v>
      </c>
    </row>
    <row r="11" spans="2:69" ht="24" customHeight="1">
      <c r="B11" s="340" t="s">
        <v>962</v>
      </c>
      <c r="C11" s="313">
        <v>2</v>
      </c>
      <c r="D11" s="313">
        <v>0</v>
      </c>
      <c r="E11" s="313">
        <v>0</v>
      </c>
      <c r="F11" s="314">
        <f t="shared" si="3"/>
        <v>2</v>
      </c>
      <c r="G11" s="313">
        <v>3</v>
      </c>
      <c r="H11" s="313">
        <v>2</v>
      </c>
      <c r="I11" s="313">
        <v>0</v>
      </c>
      <c r="J11" s="314">
        <f t="shared" si="4"/>
        <v>5</v>
      </c>
      <c r="K11" s="313">
        <v>0</v>
      </c>
      <c r="L11" s="313">
        <v>0</v>
      </c>
      <c r="M11" s="313">
        <v>0</v>
      </c>
      <c r="N11" s="314">
        <f t="shared" si="5"/>
        <v>0</v>
      </c>
      <c r="O11" s="314">
        <f t="shared" si="6"/>
        <v>5</v>
      </c>
      <c r="P11" s="314">
        <f t="shared" si="0"/>
        <v>2</v>
      </c>
      <c r="Q11" s="314">
        <f t="shared" si="0"/>
        <v>0</v>
      </c>
      <c r="R11" s="314">
        <f t="shared" si="7"/>
        <v>7</v>
      </c>
      <c r="S11" s="372" t="s">
        <v>963</v>
      </c>
      <c r="U11" s="20" t="s">
        <v>962</v>
      </c>
      <c r="V11" s="349">
        <v>3</v>
      </c>
      <c r="W11" s="349">
        <v>2</v>
      </c>
      <c r="X11" s="349">
        <v>0</v>
      </c>
      <c r="Y11" s="350">
        <f t="shared" si="8"/>
        <v>5</v>
      </c>
      <c r="Z11" s="349">
        <v>2</v>
      </c>
      <c r="AA11" s="349">
        <v>0</v>
      </c>
      <c r="AB11" s="349">
        <v>0</v>
      </c>
      <c r="AC11" s="350">
        <f t="shared" si="9"/>
        <v>2</v>
      </c>
      <c r="AD11" s="349">
        <v>0</v>
      </c>
      <c r="AE11" s="349">
        <v>0</v>
      </c>
      <c r="AF11" s="349">
        <v>0</v>
      </c>
      <c r="AG11" s="350">
        <v>0</v>
      </c>
      <c r="AH11" s="350">
        <f t="shared" si="10"/>
        <v>5</v>
      </c>
      <c r="AI11" s="350">
        <f t="shared" si="1"/>
        <v>2</v>
      </c>
      <c r="AJ11" s="350">
        <f t="shared" si="1"/>
        <v>0</v>
      </c>
      <c r="AK11" s="350">
        <f t="shared" si="1"/>
        <v>7</v>
      </c>
      <c r="AL11" s="402" t="s">
        <v>963</v>
      </c>
      <c r="AN11" s="24" t="s">
        <v>962</v>
      </c>
      <c r="AO11" s="349">
        <v>2</v>
      </c>
      <c r="AP11" s="349">
        <v>1</v>
      </c>
      <c r="AQ11" s="349">
        <v>0</v>
      </c>
      <c r="AR11" s="350">
        <v>3</v>
      </c>
      <c r="AS11" s="349">
        <v>0</v>
      </c>
      <c r="AT11" s="349">
        <v>1</v>
      </c>
      <c r="AU11" s="349">
        <v>0</v>
      </c>
      <c r="AV11" s="350">
        <v>1</v>
      </c>
      <c r="AW11" s="349">
        <v>0</v>
      </c>
      <c r="AX11" s="349">
        <v>0</v>
      </c>
      <c r="AY11" s="349">
        <v>0</v>
      </c>
      <c r="AZ11" s="350">
        <v>0</v>
      </c>
      <c r="BA11" s="349">
        <v>2</v>
      </c>
      <c r="BB11" s="349">
        <v>2</v>
      </c>
      <c r="BC11" s="349">
        <v>0</v>
      </c>
      <c r="BD11" s="350">
        <v>4</v>
      </c>
      <c r="BE11" s="402" t="s">
        <v>963</v>
      </c>
      <c r="BG11" s="20" t="s">
        <v>962</v>
      </c>
      <c r="BH11" s="349">
        <v>3</v>
      </c>
      <c r="BI11" s="349">
        <v>2</v>
      </c>
      <c r="BJ11" s="349">
        <f t="shared" si="11"/>
        <v>5</v>
      </c>
      <c r="BK11" s="349">
        <v>4</v>
      </c>
      <c r="BL11" s="349">
        <v>3</v>
      </c>
      <c r="BM11" s="349">
        <f t="shared" si="12"/>
        <v>7</v>
      </c>
      <c r="BN11" s="350">
        <f t="shared" si="13"/>
        <v>7</v>
      </c>
      <c r="BO11" s="350">
        <f t="shared" si="2"/>
        <v>5</v>
      </c>
      <c r="BP11" s="350">
        <f t="shared" si="2"/>
        <v>12</v>
      </c>
      <c r="BQ11" s="402" t="s">
        <v>963</v>
      </c>
    </row>
    <row r="12" spans="2:69" ht="24" customHeight="1">
      <c r="B12" s="387" t="s">
        <v>964</v>
      </c>
      <c r="C12" s="313">
        <v>5</v>
      </c>
      <c r="D12" s="313">
        <v>1</v>
      </c>
      <c r="E12" s="313">
        <v>0</v>
      </c>
      <c r="F12" s="314">
        <f t="shared" si="3"/>
        <v>6</v>
      </c>
      <c r="G12" s="313">
        <v>1</v>
      </c>
      <c r="H12" s="313">
        <v>2</v>
      </c>
      <c r="I12" s="313">
        <v>0</v>
      </c>
      <c r="J12" s="314">
        <f t="shared" si="4"/>
        <v>3</v>
      </c>
      <c r="K12" s="313">
        <v>0</v>
      </c>
      <c r="L12" s="313">
        <v>0</v>
      </c>
      <c r="M12" s="313">
        <v>0</v>
      </c>
      <c r="N12" s="314">
        <f t="shared" si="5"/>
        <v>0</v>
      </c>
      <c r="O12" s="314">
        <f t="shared" si="6"/>
        <v>6</v>
      </c>
      <c r="P12" s="314">
        <f t="shared" si="0"/>
        <v>3</v>
      </c>
      <c r="Q12" s="314">
        <f t="shared" si="0"/>
        <v>0</v>
      </c>
      <c r="R12" s="314">
        <f t="shared" si="7"/>
        <v>9</v>
      </c>
      <c r="S12" s="372" t="s">
        <v>883</v>
      </c>
      <c r="U12" s="135" t="s">
        <v>964</v>
      </c>
      <c r="V12" s="403">
        <v>2</v>
      </c>
      <c r="W12" s="349">
        <v>2</v>
      </c>
      <c r="X12" s="349">
        <v>0</v>
      </c>
      <c r="Y12" s="350">
        <f t="shared" si="8"/>
        <v>4</v>
      </c>
      <c r="Z12" s="349">
        <v>3</v>
      </c>
      <c r="AA12" s="349">
        <v>0</v>
      </c>
      <c r="AB12" s="349">
        <v>0</v>
      </c>
      <c r="AC12" s="350">
        <f t="shared" si="9"/>
        <v>3</v>
      </c>
      <c r="AD12" s="349">
        <v>0</v>
      </c>
      <c r="AE12" s="349">
        <v>0</v>
      </c>
      <c r="AF12" s="349">
        <v>0</v>
      </c>
      <c r="AG12" s="350">
        <v>0</v>
      </c>
      <c r="AH12" s="350">
        <f t="shared" si="10"/>
        <v>5</v>
      </c>
      <c r="AI12" s="415">
        <f t="shared" si="1"/>
        <v>2</v>
      </c>
      <c r="AJ12" s="415">
        <f t="shared" si="1"/>
        <v>0</v>
      </c>
      <c r="AK12" s="415">
        <f t="shared" si="1"/>
        <v>7</v>
      </c>
      <c r="AL12" s="402" t="s">
        <v>883</v>
      </c>
      <c r="AN12" s="427" t="s">
        <v>964</v>
      </c>
      <c r="AO12" s="403">
        <v>2</v>
      </c>
      <c r="AP12" s="403">
        <v>3</v>
      </c>
      <c r="AQ12" s="403">
        <v>0</v>
      </c>
      <c r="AR12" s="415">
        <v>5</v>
      </c>
      <c r="AS12" s="403">
        <v>1</v>
      </c>
      <c r="AT12" s="403">
        <v>1</v>
      </c>
      <c r="AU12" s="403">
        <v>0</v>
      </c>
      <c r="AV12" s="415">
        <v>2</v>
      </c>
      <c r="AW12" s="403">
        <v>0</v>
      </c>
      <c r="AX12" s="403">
        <v>0</v>
      </c>
      <c r="AY12" s="403">
        <v>0</v>
      </c>
      <c r="AZ12" s="415">
        <v>0</v>
      </c>
      <c r="BA12" s="403">
        <v>3</v>
      </c>
      <c r="BB12" s="349">
        <v>4</v>
      </c>
      <c r="BC12" s="403">
        <v>0</v>
      </c>
      <c r="BD12" s="415">
        <v>7</v>
      </c>
      <c r="BE12" s="402" t="s">
        <v>883</v>
      </c>
      <c r="BG12" s="20" t="s">
        <v>964</v>
      </c>
      <c r="BH12" s="349">
        <v>1</v>
      </c>
      <c r="BI12" s="349">
        <v>2</v>
      </c>
      <c r="BJ12" s="349">
        <f t="shared" si="11"/>
        <v>3</v>
      </c>
      <c r="BK12" s="349">
        <v>0</v>
      </c>
      <c r="BL12" s="349">
        <v>1</v>
      </c>
      <c r="BM12" s="349">
        <f t="shared" si="12"/>
        <v>1</v>
      </c>
      <c r="BN12" s="350">
        <f t="shared" si="13"/>
        <v>1</v>
      </c>
      <c r="BO12" s="350">
        <f t="shared" si="2"/>
        <v>3</v>
      </c>
      <c r="BP12" s="350">
        <f t="shared" si="2"/>
        <v>4</v>
      </c>
      <c r="BQ12" s="402" t="s">
        <v>883</v>
      </c>
    </row>
    <row r="13" spans="2:69" ht="24" customHeight="1" thickBot="1">
      <c r="B13" s="388" t="s">
        <v>965</v>
      </c>
      <c r="C13" s="332">
        <f>SUM(C6:C12)</f>
        <v>83</v>
      </c>
      <c r="D13" s="332">
        <f t="shared" ref="D13:R13" si="14">SUM(D6:D12)</f>
        <v>58</v>
      </c>
      <c r="E13" s="332">
        <f t="shared" si="14"/>
        <v>0</v>
      </c>
      <c r="F13" s="332">
        <f t="shared" si="14"/>
        <v>141</v>
      </c>
      <c r="G13" s="332">
        <f t="shared" si="14"/>
        <v>143</v>
      </c>
      <c r="H13" s="332">
        <f t="shared" si="14"/>
        <v>133</v>
      </c>
      <c r="I13" s="332">
        <f t="shared" si="14"/>
        <v>1</v>
      </c>
      <c r="J13" s="332">
        <f t="shared" si="14"/>
        <v>277</v>
      </c>
      <c r="K13" s="332">
        <f t="shared" si="14"/>
        <v>0</v>
      </c>
      <c r="L13" s="332">
        <f t="shared" si="14"/>
        <v>0</v>
      </c>
      <c r="M13" s="332">
        <f t="shared" si="14"/>
        <v>0</v>
      </c>
      <c r="N13" s="332">
        <f t="shared" si="14"/>
        <v>0</v>
      </c>
      <c r="O13" s="332">
        <f t="shared" si="14"/>
        <v>226</v>
      </c>
      <c r="P13" s="332">
        <f t="shared" si="14"/>
        <v>191</v>
      </c>
      <c r="Q13" s="332">
        <f t="shared" si="14"/>
        <v>1</v>
      </c>
      <c r="R13" s="332">
        <f t="shared" si="14"/>
        <v>418</v>
      </c>
      <c r="S13" s="374" t="s">
        <v>322</v>
      </c>
      <c r="U13" s="404" t="s">
        <v>965</v>
      </c>
      <c r="V13" s="405">
        <f>SUM(V6:V12)</f>
        <v>64</v>
      </c>
      <c r="W13" s="352">
        <f t="shared" ref="W13:AK13" si="15">SUM(W6:W12)</f>
        <v>46</v>
      </c>
      <c r="X13" s="352">
        <f t="shared" si="15"/>
        <v>2</v>
      </c>
      <c r="Y13" s="352">
        <f t="shared" si="15"/>
        <v>112</v>
      </c>
      <c r="Z13" s="352">
        <f t="shared" si="15"/>
        <v>122</v>
      </c>
      <c r="AA13" s="352">
        <f t="shared" si="15"/>
        <v>121</v>
      </c>
      <c r="AB13" s="352">
        <f t="shared" si="15"/>
        <v>6</v>
      </c>
      <c r="AC13" s="352">
        <f t="shared" si="15"/>
        <v>249</v>
      </c>
      <c r="AD13" s="352">
        <f t="shared" si="15"/>
        <v>0</v>
      </c>
      <c r="AE13" s="352">
        <f t="shared" si="15"/>
        <v>0</v>
      </c>
      <c r="AF13" s="352">
        <f t="shared" si="15"/>
        <v>0</v>
      </c>
      <c r="AG13" s="352">
        <f t="shared" si="15"/>
        <v>0</v>
      </c>
      <c r="AH13" s="352">
        <f t="shared" si="15"/>
        <v>186</v>
      </c>
      <c r="AI13" s="405">
        <f t="shared" si="15"/>
        <v>167</v>
      </c>
      <c r="AJ13" s="405">
        <f t="shared" si="15"/>
        <v>8</v>
      </c>
      <c r="AK13" s="405">
        <f t="shared" si="15"/>
        <v>361</v>
      </c>
      <c r="AL13" s="406" t="s">
        <v>322</v>
      </c>
      <c r="AN13" s="428" t="s">
        <v>965</v>
      </c>
      <c r="AO13" s="405">
        <v>103</v>
      </c>
      <c r="AP13" s="405">
        <v>77</v>
      </c>
      <c r="AQ13" s="405">
        <v>1</v>
      </c>
      <c r="AR13" s="405">
        <v>181</v>
      </c>
      <c r="AS13" s="430">
        <v>156</v>
      </c>
      <c r="AT13" s="430">
        <v>106</v>
      </c>
      <c r="AU13" s="430">
        <v>2</v>
      </c>
      <c r="AV13" s="430">
        <v>264</v>
      </c>
      <c r="AW13" s="405">
        <v>1</v>
      </c>
      <c r="AX13" s="405">
        <v>0</v>
      </c>
      <c r="AY13" s="405">
        <v>0</v>
      </c>
      <c r="AZ13" s="405">
        <v>1</v>
      </c>
      <c r="BA13" s="405">
        <v>260</v>
      </c>
      <c r="BB13" s="352">
        <v>183</v>
      </c>
      <c r="BC13" s="405">
        <v>3</v>
      </c>
      <c r="BD13" s="405">
        <v>446</v>
      </c>
      <c r="BE13" s="406" t="s">
        <v>322</v>
      </c>
      <c r="BG13" s="416" t="s">
        <v>965</v>
      </c>
      <c r="BH13" s="352">
        <f>SUM(BH6:BH12)</f>
        <v>68</v>
      </c>
      <c r="BI13" s="352">
        <f t="shared" ref="BI13:BP13" si="16">SUM(BI6:BI12)</f>
        <v>68</v>
      </c>
      <c r="BJ13" s="352">
        <f t="shared" si="16"/>
        <v>136</v>
      </c>
      <c r="BK13" s="352">
        <f t="shared" si="16"/>
        <v>106</v>
      </c>
      <c r="BL13" s="352">
        <f t="shared" si="16"/>
        <v>101</v>
      </c>
      <c r="BM13" s="352">
        <f t="shared" si="16"/>
        <v>207</v>
      </c>
      <c r="BN13" s="352">
        <f t="shared" si="16"/>
        <v>174</v>
      </c>
      <c r="BO13" s="352">
        <f t="shared" si="16"/>
        <v>169</v>
      </c>
      <c r="BP13" s="352">
        <f t="shared" si="16"/>
        <v>343</v>
      </c>
      <c r="BQ13" s="406" t="s">
        <v>322</v>
      </c>
    </row>
    <row r="14" spans="2:69" ht="24" customHeight="1">
      <c r="B14" s="383" t="s">
        <v>323</v>
      </c>
      <c r="C14" s="383"/>
      <c r="D14" s="383"/>
      <c r="E14" s="383"/>
      <c r="F14" s="383"/>
      <c r="G14" s="383"/>
      <c r="H14" s="383"/>
      <c r="I14" s="383"/>
      <c r="J14" s="383"/>
      <c r="K14" s="383"/>
      <c r="L14" s="383"/>
      <c r="M14" s="383"/>
      <c r="N14" s="383"/>
      <c r="R14" s="383"/>
      <c r="S14" s="389" t="s">
        <v>998</v>
      </c>
      <c r="U14" s="23" t="s">
        <v>323</v>
      </c>
      <c r="V14" s="23"/>
      <c r="W14" s="23"/>
      <c r="X14" s="23"/>
      <c r="Y14" s="23"/>
      <c r="Z14" s="23"/>
      <c r="AA14" s="23"/>
      <c r="AB14" s="23"/>
      <c r="AC14" s="23"/>
      <c r="AD14" s="23"/>
      <c r="AE14" s="23"/>
      <c r="AF14" s="23"/>
      <c r="AG14" s="23"/>
      <c r="AH14" s="19"/>
      <c r="AI14" s="19"/>
      <c r="AJ14" s="19"/>
      <c r="AK14" s="23"/>
      <c r="AL14" s="62" t="s">
        <v>998</v>
      </c>
      <c r="AN14" s="23" t="s">
        <v>323</v>
      </c>
      <c r="AO14" s="23"/>
      <c r="AP14" s="23"/>
      <c r="AQ14" s="23"/>
      <c r="AR14" s="23"/>
      <c r="AS14" s="23"/>
      <c r="AT14" s="23"/>
      <c r="AU14" s="23"/>
      <c r="AV14" s="23"/>
      <c r="AW14" s="23"/>
      <c r="AX14" s="23"/>
      <c r="AY14" s="23"/>
      <c r="AZ14" s="23"/>
      <c r="BA14" s="19"/>
      <c r="BB14" s="19"/>
      <c r="BC14" s="19"/>
      <c r="BD14" s="23"/>
      <c r="BE14" s="62" t="s">
        <v>999</v>
      </c>
      <c r="BG14" s="23" t="s">
        <v>323</v>
      </c>
      <c r="BH14" s="23"/>
      <c r="BI14" s="23"/>
      <c r="BJ14" s="23"/>
      <c r="BK14" s="23"/>
      <c r="BL14" s="23"/>
      <c r="BM14" s="23"/>
      <c r="BN14" s="23"/>
      <c r="BO14" s="23"/>
      <c r="BP14" s="19"/>
      <c r="BQ14" s="62" t="s">
        <v>999</v>
      </c>
    </row>
    <row r="15" spans="2:69" ht="24" customHeight="1">
      <c r="B15" s="378"/>
      <c r="J15" s="370"/>
      <c r="K15" s="370"/>
      <c r="L15" s="370"/>
      <c r="M15" s="370"/>
      <c r="N15" s="370"/>
    </row>
    <row r="16" spans="2:69" ht="24" customHeight="1">
      <c r="C16" s="334"/>
      <c r="D16" s="334"/>
      <c r="E16" s="334"/>
      <c r="F16" s="334"/>
      <c r="G16" s="334"/>
      <c r="H16" s="334"/>
      <c r="I16" s="334"/>
      <c r="J16" s="334"/>
      <c r="K16" s="334"/>
      <c r="L16" s="334"/>
      <c r="M16" s="334"/>
      <c r="N16" s="334"/>
    </row>
  </sheetData>
  <mergeCells count="31">
    <mergeCell ref="B2:S2"/>
    <mergeCell ref="B3:S3"/>
    <mergeCell ref="B4:B5"/>
    <mergeCell ref="C4:F4"/>
    <mergeCell ref="G4:J4"/>
    <mergeCell ref="K4:N4"/>
    <mergeCell ref="O4:R4"/>
    <mergeCell ref="S4:S5"/>
    <mergeCell ref="U2:AL2"/>
    <mergeCell ref="U3:AL3"/>
    <mergeCell ref="U4:U5"/>
    <mergeCell ref="V4:Y4"/>
    <mergeCell ref="Z4:AC4"/>
    <mergeCell ref="AD4:AG4"/>
    <mergeCell ref="AH4:AK4"/>
    <mergeCell ref="AL4:AL5"/>
    <mergeCell ref="AN2:BE2"/>
    <mergeCell ref="AN3:BE3"/>
    <mergeCell ref="AN4:AN5"/>
    <mergeCell ref="AO4:AR4"/>
    <mergeCell ref="AS4:AV4"/>
    <mergeCell ref="AW4:AZ4"/>
    <mergeCell ref="BA4:BD4"/>
    <mergeCell ref="BE4:BE5"/>
    <mergeCell ref="BG2:BQ2"/>
    <mergeCell ref="BG3:BQ3"/>
    <mergeCell ref="BG4:BG5"/>
    <mergeCell ref="BH4:BJ4"/>
    <mergeCell ref="BK4:BM4"/>
    <mergeCell ref="BN4:BP4"/>
    <mergeCell ref="BQ4:BQ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32AE-4610-49B5-A851-8727773B1BBE}">
  <dimension ref="B1:BQ15"/>
  <sheetViews>
    <sheetView showGridLines="0" rightToLeft="1" topLeftCell="AL1" zoomScale="98" zoomScaleNormal="98" zoomScaleSheetLayoutView="100" workbookViewId="0">
      <selection activeCell="AU18" sqref="AU18"/>
    </sheetView>
  </sheetViews>
  <sheetFormatPr defaultColWidth="9" defaultRowHeight="24" customHeight="1"/>
  <cols>
    <col min="1" max="2" width="15.7265625" style="323" customWidth="1"/>
    <col min="3" max="3" width="6.26953125" style="323" bestFit="1" customWidth="1"/>
    <col min="4" max="4" width="8.1796875" style="323" bestFit="1" customWidth="1"/>
    <col min="5" max="5" width="7.54296875" style="323" bestFit="1" customWidth="1"/>
    <col min="6" max="6" width="7.81640625" style="323" bestFit="1" customWidth="1"/>
    <col min="7" max="7" width="6.26953125" style="323" bestFit="1" customWidth="1"/>
    <col min="8" max="8" width="8.1796875" style="323" bestFit="1" customWidth="1"/>
    <col min="9" max="9" width="7.54296875" style="323" bestFit="1" customWidth="1"/>
    <col min="10" max="10" width="7.81640625" style="323" bestFit="1" customWidth="1"/>
    <col min="11" max="11" width="6.26953125" style="323" bestFit="1" customWidth="1"/>
    <col min="12" max="12" width="8.1796875" style="323" bestFit="1" customWidth="1"/>
    <col min="13" max="13" width="7.54296875" style="323" bestFit="1" customWidth="1"/>
    <col min="14" max="14" width="7.81640625" style="323" bestFit="1" customWidth="1"/>
    <col min="15" max="15" width="6.26953125" style="323" bestFit="1" customWidth="1"/>
    <col min="16" max="16" width="9.1796875" style="323" bestFit="1" customWidth="1"/>
    <col min="17" max="17" width="8.1796875" style="323" bestFit="1" customWidth="1"/>
    <col min="18" max="18" width="7.81640625" style="323" bestFit="1" customWidth="1"/>
    <col min="19" max="19" width="15.7265625" style="323" customWidth="1"/>
    <col min="20" max="21" width="9" style="323"/>
    <col min="22" max="22" width="6.26953125" style="323" bestFit="1" customWidth="1"/>
    <col min="23" max="23" width="9.1796875" style="323" bestFit="1" customWidth="1"/>
    <col min="24" max="24" width="8.1796875" style="323" bestFit="1" customWidth="1"/>
    <col min="25" max="25" width="7.81640625" style="323" bestFit="1" customWidth="1"/>
    <col min="26" max="26" width="6.26953125" style="323" bestFit="1" customWidth="1"/>
    <col min="27" max="27" width="9.1796875" style="323" bestFit="1" customWidth="1"/>
    <col min="28" max="28" width="8.1796875" style="323" bestFit="1" customWidth="1"/>
    <col min="29" max="29" width="7.81640625" style="323" bestFit="1" customWidth="1"/>
    <col min="30" max="30" width="6.26953125" style="323" bestFit="1" customWidth="1"/>
    <col min="31" max="31" width="9.1796875" style="323" bestFit="1" customWidth="1"/>
    <col min="32" max="32" width="8.1796875" style="323" bestFit="1" customWidth="1"/>
    <col min="33" max="33" width="7.81640625" style="323" bestFit="1" customWidth="1"/>
    <col min="34" max="34" width="6.26953125" style="323" bestFit="1" customWidth="1"/>
    <col min="35" max="35" width="9.1796875" style="323" bestFit="1" customWidth="1"/>
    <col min="36" max="36" width="8.1796875" style="323" bestFit="1" customWidth="1"/>
    <col min="37" max="37" width="7.81640625" style="323" bestFit="1" customWidth="1"/>
    <col min="38" max="40" width="9" style="323"/>
    <col min="41" max="41" width="6.26953125" style="323" bestFit="1" customWidth="1"/>
    <col min="42" max="42" width="9.1796875" style="323" bestFit="1" customWidth="1"/>
    <col min="43" max="43" width="8.1796875" style="323" bestFit="1" customWidth="1"/>
    <col min="44" max="44" width="7.81640625" style="323" bestFit="1" customWidth="1"/>
    <col min="45" max="45" width="6.26953125" style="323" bestFit="1" customWidth="1"/>
    <col min="46" max="46" width="9.1796875" style="323" bestFit="1" customWidth="1"/>
    <col min="47" max="47" width="8.1796875" style="323" bestFit="1" customWidth="1"/>
    <col min="48" max="48" width="7.81640625" style="323" bestFit="1" customWidth="1"/>
    <col min="49" max="49" width="6.26953125" style="323" bestFit="1" customWidth="1"/>
    <col min="50" max="50" width="9.1796875" style="323" bestFit="1" customWidth="1"/>
    <col min="51" max="51" width="8.1796875" style="323" bestFit="1" customWidth="1"/>
    <col min="52" max="52" width="7.81640625" style="323" bestFit="1" customWidth="1"/>
    <col min="53" max="53" width="6.26953125" style="323" bestFit="1" customWidth="1"/>
    <col min="54" max="54" width="9.1796875" style="323" bestFit="1" customWidth="1"/>
    <col min="55" max="55" width="8.1796875" style="323" bestFit="1" customWidth="1"/>
    <col min="56" max="56" width="7.81640625" style="323" bestFit="1" customWidth="1"/>
    <col min="57" max="59" width="9" style="323"/>
    <col min="60" max="60" width="6.26953125" style="323" bestFit="1" customWidth="1"/>
    <col min="61" max="61" width="9.1796875" style="323" bestFit="1" customWidth="1"/>
    <col min="62" max="62" width="7.81640625" style="323" bestFit="1" customWidth="1"/>
    <col min="63" max="63" width="6.26953125" style="323" bestFit="1" customWidth="1"/>
    <col min="64" max="64" width="9.1796875" style="323" bestFit="1" customWidth="1"/>
    <col min="65" max="65" width="7.81640625" style="323" bestFit="1" customWidth="1"/>
    <col min="66" max="66" width="6.26953125" style="323" bestFit="1" customWidth="1"/>
    <col min="67" max="67" width="9.1796875" style="323" bestFit="1" customWidth="1"/>
    <col min="68" max="68" width="7.81640625" style="323" bestFit="1" customWidth="1"/>
    <col min="69" max="16384" width="9" style="323"/>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4" customHeight="1">
      <c r="B2" s="585" t="s">
        <v>1008</v>
      </c>
      <c r="C2" s="585"/>
      <c r="D2" s="585"/>
      <c r="E2" s="585"/>
      <c r="F2" s="585"/>
      <c r="G2" s="585"/>
      <c r="H2" s="585"/>
      <c r="I2" s="585"/>
      <c r="J2" s="585"/>
      <c r="K2" s="585"/>
      <c r="L2" s="585"/>
      <c r="M2" s="585"/>
      <c r="N2" s="585"/>
      <c r="O2" s="585"/>
      <c r="P2" s="585"/>
      <c r="Q2" s="585"/>
      <c r="R2" s="585"/>
      <c r="S2" s="585"/>
      <c r="U2" s="600" t="s">
        <v>1009</v>
      </c>
      <c r="V2" s="600"/>
      <c r="W2" s="600"/>
      <c r="X2" s="600"/>
      <c r="Y2" s="600"/>
      <c r="Z2" s="600"/>
      <c r="AA2" s="600"/>
      <c r="AB2" s="600"/>
      <c r="AC2" s="600"/>
      <c r="AD2" s="600"/>
      <c r="AE2" s="600"/>
      <c r="AF2" s="600"/>
      <c r="AG2" s="600"/>
      <c r="AH2" s="600"/>
      <c r="AI2" s="600"/>
      <c r="AJ2" s="600"/>
      <c r="AK2" s="600"/>
      <c r="AL2" s="600"/>
      <c r="AN2" s="600" t="s">
        <v>1010</v>
      </c>
      <c r="AO2" s="600"/>
      <c r="AP2" s="600"/>
      <c r="AQ2" s="600"/>
      <c r="AR2" s="600"/>
      <c r="AS2" s="600"/>
      <c r="AT2" s="600"/>
      <c r="AU2" s="600"/>
      <c r="AV2" s="600"/>
      <c r="AW2" s="600"/>
      <c r="AX2" s="600"/>
      <c r="AY2" s="600"/>
      <c r="AZ2" s="600"/>
      <c r="BA2" s="600"/>
      <c r="BB2" s="600"/>
      <c r="BC2" s="600"/>
      <c r="BD2" s="600"/>
      <c r="BE2" s="600"/>
      <c r="BG2" s="600" t="s">
        <v>1011</v>
      </c>
      <c r="BH2" s="600"/>
      <c r="BI2" s="600"/>
      <c r="BJ2" s="600"/>
      <c r="BK2" s="600"/>
      <c r="BL2" s="600"/>
      <c r="BM2" s="600"/>
      <c r="BN2" s="600"/>
      <c r="BO2" s="600"/>
      <c r="BP2" s="600"/>
      <c r="BQ2" s="600"/>
    </row>
    <row r="3" spans="2:69" ht="24" customHeight="1">
      <c r="B3" s="586" t="s">
        <v>1012</v>
      </c>
      <c r="C3" s="586"/>
      <c r="D3" s="586"/>
      <c r="E3" s="586"/>
      <c r="F3" s="586"/>
      <c r="G3" s="586"/>
      <c r="H3" s="586"/>
      <c r="I3" s="586"/>
      <c r="J3" s="586"/>
      <c r="K3" s="586"/>
      <c r="L3" s="586"/>
      <c r="M3" s="586"/>
      <c r="N3" s="586"/>
      <c r="O3" s="586"/>
      <c r="P3" s="586"/>
      <c r="Q3" s="586"/>
      <c r="R3" s="586"/>
      <c r="S3" s="586"/>
      <c r="U3" s="601" t="s">
        <v>1013</v>
      </c>
      <c r="V3" s="601"/>
      <c r="W3" s="601"/>
      <c r="X3" s="601"/>
      <c r="Y3" s="601"/>
      <c r="Z3" s="601"/>
      <c r="AA3" s="601"/>
      <c r="AB3" s="601"/>
      <c r="AC3" s="601"/>
      <c r="AD3" s="601"/>
      <c r="AE3" s="601"/>
      <c r="AF3" s="601"/>
      <c r="AG3" s="601"/>
      <c r="AH3" s="601"/>
      <c r="AI3" s="601"/>
      <c r="AJ3" s="601"/>
      <c r="AK3" s="601"/>
      <c r="AL3" s="601"/>
      <c r="AN3" s="601" t="s">
        <v>1014</v>
      </c>
      <c r="AO3" s="601"/>
      <c r="AP3" s="601"/>
      <c r="AQ3" s="601"/>
      <c r="AR3" s="601"/>
      <c r="AS3" s="601"/>
      <c r="AT3" s="601"/>
      <c r="AU3" s="601"/>
      <c r="AV3" s="601"/>
      <c r="AW3" s="601"/>
      <c r="AX3" s="601"/>
      <c r="AY3" s="601"/>
      <c r="AZ3" s="601"/>
      <c r="BA3" s="601"/>
      <c r="BB3" s="601"/>
      <c r="BC3" s="601"/>
      <c r="BD3" s="601"/>
      <c r="BE3" s="601"/>
      <c r="BG3" s="601" t="s">
        <v>1015</v>
      </c>
      <c r="BH3" s="601"/>
      <c r="BI3" s="601"/>
      <c r="BJ3" s="601"/>
      <c r="BK3" s="601"/>
      <c r="BL3" s="601"/>
      <c r="BM3" s="601"/>
      <c r="BN3" s="601"/>
      <c r="BO3" s="601"/>
      <c r="BP3" s="601"/>
      <c r="BQ3" s="601"/>
    </row>
    <row r="4" spans="2:69" ht="28.5" customHeight="1">
      <c r="B4" s="588" t="s">
        <v>1016</v>
      </c>
      <c r="C4" s="589" t="s">
        <v>845</v>
      </c>
      <c r="D4" s="590"/>
      <c r="E4" s="590"/>
      <c r="F4" s="591"/>
      <c r="G4" s="589" t="s">
        <v>865</v>
      </c>
      <c r="H4" s="590"/>
      <c r="I4" s="590"/>
      <c r="J4" s="591"/>
      <c r="K4" s="589" t="s">
        <v>1088</v>
      </c>
      <c r="L4" s="590"/>
      <c r="M4" s="590"/>
      <c r="N4" s="591"/>
      <c r="O4" s="592" t="s">
        <v>977</v>
      </c>
      <c r="P4" s="593"/>
      <c r="Q4" s="593"/>
      <c r="R4" s="594"/>
      <c r="S4" s="614" t="s">
        <v>869</v>
      </c>
      <c r="U4" s="617" t="s">
        <v>1016</v>
      </c>
      <c r="V4" s="602" t="s">
        <v>845</v>
      </c>
      <c r="W4" s="603"/>
      <c r="X4" s="603"/>
      <c r="Y4" s="604"/>
      <c r="Z4" s="602" t="s">
        <v>865</v>
      </c>
      <c r="AA4" s="603"/>
      <c r="AB4" s="603"/>
      <c r="AC4" s="604"/>
      <c r="AD4" s="602" t="s">
        <v>1088</v>
      </c>
      <c r="AE4" s="603"/>
      <c r="AF4" s="603"/>
      <c r="AG4" s="604"/>
      <c r="AH4" s="607" t="s">
        <v>847</v>
      </c>
      <c r="AI4" s="608"/>
      <c r="AJ4" s="608"/>
      <c r="AK4" s="609"/>
      <c r="AL4" s="612" t="s">
        <v>869</v>
      </c>
      <c r="AN4" s="617" t="s">
        <v>1016</v>
      </c>
      <c r="AO4" s="602" t="s">
        <v>845</v>
      </c>
      <c r="AP4" s="603"/>
      <c r="AQ4" s="603"/>
      <c r="AR4" s="604"/>
      <c r="AS4" s="602" t="s">
        <v>865</v>
      </c>
      <c r="AT4" s="603"/>
      <c r="AU4" s="603"/>
      <c r="AV4" s="604"/>
      <c r="AW4" s="602" t="s">
        <v>1088</v>
      </c>
      <c r="AX4" s="603"/>
      <c r="AY4" s="603"/>
      <c r="AZ4" s="604"/>
      <c r="BA4" s="607" t="s">
        <v>977</v>
      </c>
      <c r="BB4" s="608"/>
      <c r="BC4" s="608"/>
      <c r="BD4" s="609"/>
      <c r="BE4" s="612" t="s">
        <v>869</v>
      </c>
      <c r="BG4" s="617" t="s">
        <v>1016</v>
      </c>
      <c r="BH4" s="602" t="s">
        <v>864</v>
      </c>
      <c r="BI4" s="603"/>
      <c r="BJ4" s="604"/>
      <c r="BK4" s="602" t="s">
        <v>976</v>
      </c>
      <c r="BL4" s="603"/>
      <c r="BM4" s="604"/>
      <c r="BN4" s="607" t="s">
        <v>977</v>
      </c>
      <c r="BO4" s="608"/>
      <c r="BP4" s="609"/>
      <c r="BQ4" s="612" t="s">
        <v>869</v>
      </c>
    </row>
    <row r="5" spans="2:69" ht="38.15" customHeight="1">
      <c r="B5" s="626"/>
      <c r="C5" s="311" t="s">
        <v>949</v>
      </c>
      <c r="D5" s="311" t="s">
        <v>950</v>
      </c>
      <c r="E5" s="311" t="s">
        <v>1091</v>
      </c>
      <c r="F5" s="311" t="s">
        <v>850</v>
      </c>
      <c r="G5" s="311" t="s">
        <v>949</v>
      </c>
      <c r="H5" s="311" t="s">
        <v>950</v>
      </c>
      <c r="I5" s="311" t="s">
        <v>1091</v>
      </c>
      <c r="J5" s="311" t="s">
        <v>850</v>
      </c>
      <c r="K5" s="311" t="s">
        <v>949</v>
      </c>
      <c r="L5" s="311" t="s">
        <v>950</v>
      </c>
      <c r="M5" s="311" t="s">
        <v>1089</v>
      </c>
      <c r="N5" s="311" t="s">
        <v>850</v>
      </c>
      <c r="O5" s="311" t="s">
        <v>949</v>
      </c>
      <c r="P5" s="311" t="s">
        <v>950</v>
      </c>
      <c r="Q5" s="311" t="s">
        <v>1091</v>
      </c>
      <c r="R5" s="311" t="s">
        <v>850</v>
      </c>
      <c r="S5" s="615"/>
      <c r="U5" s="625"/>
      <c r="V5" s="347" t="s">
        <v>949</v>
      </c>
      <c r="W5" s="347" t="s">
        <v>950</v>
      </c>
      <c r="X5" s="347" t="s">
        <v>1091</v>
      </c>
      <c r="Y5" s="347" t="s">
        <v>850</v>
      </c>
      <c r="Z5" s="347" t="s">
        <v>949</v>
      </c>
      <c r="AA5" s="347" t="s">
        <v>950</v>
      </c>
      <c r="AB5" s="347" t="s">
        <v>1091</v>
      </c>
      <c r="AC5" s="347" t="s">
        <v>850</v>
      </c>
      <c r="AD5" s="347" t="s">
        <v>949</v>
      </c>
      <c r="AE5" s="347" t="s">
        <v>950</v>
      </c>
      <c r="AF5" s="347" t="s">
        <v>1089</v>
      </c>
      <c r="AG5" s="347" t="s">
        <v>850</v>
      </c>
      <c r="AH5" s="347" t="s">
        <v>949</v>
      </c>
      <c r="AI5" s="347" t="s">
        <v>950</v>
      </c>
      <c r="AJ5" s="347" t="s">
        <v>1091</v>
      </c>
      <c r="AK5" s="347" t="s">
        <v>850</v>
      </c>
      <c r="AL5" s="613"/>
      <c r="AN5" s="625"/>
      <c r="AO5" s="347" t="s">
        <v>949</v>
      </c>
      <c r="AP5" s="347" t="s">
        <v>950</v>
      </c>
      <c r="AQ5" s="347" t="s">
        <v>1091</v>
      </c>
      <c r="AR5" s="347" t="s">
        <v>850</v>
      </c>
      <c r="AS5" s="347" t="s">
        <v>949</v>
      </c>
      <c r="AT5" s="347" t="s">
        <v>950</v>
      </c>
      <c r="AU5" s="347" t="s">
        <v>1091</v>
      </c>
      <c r="AV5" s="347" t="s">
        <v>850</v>
      </c>
      <c r="AW5" s="347" t="s">
        <v>949</v>
      </c>
      <c r="AX5" s="347" t="s">
        <v>950</v>
      </c>
      <c r="AY5" s="347" t="s">
        <v>1089</v>
      </c>
      <c r="AZ5" s="347" t="s">
        <v>850</v>
      </c>
      <c r="BA5" s="347" t="s">
        <v>949</v>
      </c>
      <c r="BB5" s="347" t="s">
        <v>950</v>
      </c>
      <c r="BC5" s="347" t="s">
        <v>1091</v>
      </c>
      <c r="BD5" s="347" t="s">
        <v>850</v>
      </c>
      <c r="BE5" s="613"/>
      <c r="BG5" s="625"/>
      <c r="BH5" s="347" t="s">
        <v>949</v>
      </c>
      <c r="BI5" s="347" t="s">
        <v>950</v>
      </c>
      <c r="BJ5" s="347" t="s">
        <v>850</v>
      </c>
      <c r="BK5" s="347" t="s">
        <v>949</v>
      </c>
      <c r="BL5" s="347" t="s">
        <v>950</v>
      </c>
      <c r="BM5" s="347" t="s">
        <v>850</v>
      </c>
      <c r="BN5" s="347" t="s">
        <v>949</v>
      </c>
      <c r="BO5" s="347" t="s">
        <v>950</v>
      </c>
      <c r="BP5" s="347" t="s">
        <v>850</v>
      </c>
      <c r="BQ5" s="613"/>
    </row>
    <row r="6" spans="2:69" ht="25" customHeight="1">
      <c r="B6" s="340" t="s">
        <v>953</v>
      </c>
      <c r="C6" s="313">
        <v>63</v>
      </c>
      <c r="D6" s="313">
        <v>47</v>
      </c>
      <c r="E6" s="313">
        <v>0</v>
      </c>
      <c r="F6" s="314">
        <f>SUM(C6:E6)</f>
        <v>110</v>
      </c>
      <c r="G6" s="313">
        <v>86</v>
      </c>
      <c r="H6" s="313">
        <v>77</v>
      </c>
      <c r="I6" s="313">
        <v>1</v>
      </c>
      <c r="J6" s="314">
        <f>SUM(G6:I6)</f>
        <v>164</v>
      </c>
      <c r="K6" s="313">
        <v>0</v>
      </c>
      <c r="L6" s="313">
        <v>0</v>
      </c>
      <c r="M6" s="313">
        <v>0</v>
      </c>
      <c r="N6" s="314">
        <f>SUM(K6:M6)</f>
        <v>0</v>
      </c>
      <c r="O6" s="314">
        <f>C6+G6+K6</f>
        <v>149</v>
      </c>
      <c r="P6" s="314">
        <f t="shared" ref="P6:Q12" si="0">D6+H6+L6</f>
        <v>124</v>
      </c>
      <c r="Q6" s="314">
        <f t="shared" si="0"/>
        <v>1</v>
      </c>
      <c r="R6" s="314">
        <f>SUM(O6:Q6)</f>
        <v>274</v>
      </c>
      <c r="S6" s="372" t="s">
        <v>954</v>
      </c>
      <c r="U6" s="20" t="s">
        <v>953</v>
      </c>
      <c r="V6" s="349">
        <v>60</v>
      </c>
      <c r="W6" s="349">
        <v>41</v>
      </c>
      <c r="X6" s="349">
        <v>2</v>
      </c>
      <c r="Y6" s="350">
        <v>103</v>
      </c>
      <c r="Z6" s="349">
        <v>78</v>
      </c>
      <c r="AA6" s="349">
        <v>95</v>
      </c>
      <c r="AB6" s="349">
        <v>6</v>
      </c>
      <c r="AC6" s="350">
        <f>SUM(Z6:AB6)</f>
        <v>179</v>
      </c>
      <c r="AD6" s="349">
        <v>0</v>
      </c>
      <c r="AE6" s="349">
        <v>0</v>
      </c>
      <c r="AF6" s="349">
        <v>0</v>
      </c>
      <c r="AG6" s="350">
        <v>0</v>
      </c>
      <c r="AH6" s="350">
        <f t="shared" ref="AH6:AK13" si="1">V6+Z6+AD6</f>
        <v>138</v>
      </c>
      <c r="AI6" s="350">
        <v>136</v>
      </c>
      <c r="AJ6" s="350">
        <f t="shared" si="1"/>
        <v>8</v>
      </c>
      <c r="AK6" s="350">
        <f>Y6+AC6+AG6</f>
        <v>282</v>
      </c>
      <c r="AL6" s="402" t="s">
        <v>954</v>
      </c>
      <c r="AN6" s="24" t="s">
        <v>953</v>
      </c>
      <c r="AO6" s="349">
        <v>87</v>
      </c>
      <c r="AP6" s="349">
        <v>67</v>
      </c>
      <c r="AQ6" s="349">
        <v>1</v>
      </c>
      <c r="AR6" s="350">
        <f>SUM(AO6:AQ6)</f>
        <v>155</v>
      </c>
      <c r="AS6" s="349">
        <v>97</v>
      </c>
      <c r="AT6" s="349">
        <v>56</v>
      </c>
      <c r="AU6" s="349">
        <v>2</v>
      </c>
      <c r="AV6" s="350">
        <f>SUM(AS6:AU6)</f>
        <v>155</v>
      </c>
      <c r="AW6" s="349">
        <v>1</v>
      </c>
      <c r="AX6" s="349">
        <v>0</v>
      </c>
      <c r="AY6" s="349">
        <v>0</v>
      </c>
      <c r="AZ6" s="350">
        <v>1</v>
      </c>
      <c r="BA6" s="349">
        <f>AO6+AS6+AW6</f>
        <v>185</v>
      </c>
      <c r="BB6" s="349">
        <f>AP6+AT6+AX6</f>
        <v>123</v>
      </c>
      <c r="BC6" s="349">
        <f>AQ6+AU6+AY6</f>
        <v>3</v>
      </c>
      <c r="BD6" s="350">
        <f>AR6+AV6+AZ6</f>
        <v>311</v>
      </c>
      <c r="BE6" s="402" t="s">
        <v>954</v>
      </c>
      <c r="BG6" s="20" t="s">
        <v>953</v>
      </c>
      <c r="BH6" s="349">
        <v>63</v>
      </c>
      <c r="BI6" s="349">
        <v>67</v>
      </c>
      <c r="BJ6" s="349">
        <f>SUM(BH6:BI6)</f>
        <v>130</v>
      </c>
      <c r="BK6" s="349">
        <v>54</v>
      </c>
      <c r="BL6" s="349">
        <v>72</v>
      </c>
      <c r="BM6" s="349">
        <f>SUM(BK6:BL6)</f>
        <v>126</v>
      </c>
      <c r="BN6" s="350">
        <f>BH6+BK6</f>
        <v>117</v>
      </c>
      <c r="BO6" s="350">
        <f t="shared" ref="BO6:BP12" si="2">BI6+BL6</f>
        <v>139</v>
      </c>
      <c r="BP6" s="350">
        <f t="shared" si="2"/>
        <v>256</v>
      </c>
      <c r="BQ6" s="402" t="s">
        <v>954</v>
      </c>
    </row>
    <row r="7" spans="2:69" ht="25" customHeight="1">
      <c r="B7" s="340" t="s">
        <v>955</v>
      </c>
      <c r="C7" s="313">
        <v>23</v>
      </c>
      <c r="D7" s="313">
        <v>18</v>
      </c>
      <c r="E7" s="313">
        <v>0</v>
      </c>
      <c r="F7" s="314">
        <f t="shared" ref="F7:F12" si="3">SUM(C7:E7)</f>
        <v>41</v>
      </c>
      <c r="G7" s="313">
        <v>68</v>
      </c>
      <c r="H7" s="313">
        <v>53</v>
      </c>
      <c r="I7" s="313">
        <v>0</v>
      </c>
      <c r="J7" s="314">
        <f t="shared" ref="J7:J12" si="4">SUM(G7:I7)</f>
        <v>121</v>
      </c>
      <c r="K7" s="313">
        <v>0</v>
      </c>
      <c r="L7" s="313">
        <v>0</v>
      </c>
      <c r="M7" s="313">
        <v>0</v>
      </c>
      <c r="N7" s="314">
        <f t="shared" ref="N7:N12" si="5">SUM(K7:M7)</f>
        <v>0</v>
      </c>
      <c r="O7" s="314">
        <f t="shared" ref="O7:O12" si="6">C7+G7+K7</f>
        <v>91</v>
      </c>
      <c r="P7" s="314">
        <f t="shared" si="0"/>
        <v>71</v>
      </c>
      <c r="Q7" s="314">
        <f t="shared" si="0"/>
        <v>0</v>
      </c>
      <c r="R7" s="314">
        <f t="shared" ref="R7:R12" si="7">SUM(O7:Q7)</f>
        <v>162</v>
      </c>
      <c r="S7" s="372" t="s">
        <v>956</v>
      </c>
      <c r="U7" s="20" t="s">
        <v>955</v>
      </c>
      <c r="V7" s="349">
        <v>11</v>
      </c>
      <c r="W7" s="349">
        <v>9</v>
      </c>
      <c r="X7" s="349">
        <v>0</v>
      </c>
      <c r="Y7" s="350">
        <v>20</v>
      </c>
      <c r="Z7" s="349">
        <v>53</v>
      </c>
      <c r="AA7" s="349">
        <v>37</v>
      </c>
      <c r="AB7" s="349">
        <v>0</v>
      </c>
      <c r="AC7" s="350">
        <f t="shared" ref="AC7:AC12" si="8">SUM(Z7:AB7)</f>
        <v>90</v>
      </c>
      <c r="AD7" s="349">
        <v>0</v>
      </c>
      <c r="AE7" s="349">
        <v>0</v>
      </c>
      <c r="AF7" s="349">
        <v>0</v>
      </c>
      <c r="AG7" s="350">
        <v>0</v>
      </c>
      <c r="AH7" s="350">
        <f t="shared" si="1"/>
        <v>64</v>
      </c>
      <c r="AI7" s="350">
        <f t="shared" si="1"/>
        <v>46</v>
      </c>
      <c r="AJ7" s="350">
        <f t="shared" si="1"/>
        <v>0</v>
      </c>
      <c r="AK7" s="350">
        <f t="shared" si="1"/>
        <v>110</v>
      </c>
      <c r="AL7" s="402" t="s">
        <v>956</v>
      </c>
      <c r="AN7" s="24" t="s">
        <v>955</v>
      </c>
      <c r="AO7" s="349">
        <v>30</v>
      </c>
      <c r="AP7" s="349">
        <v>15</v>
      </c>
      <c r="AQ7" s="349">
        <v>0</v>
      </c>
      <c r="AR7" s="350">
        <f t="shared" ref="AR7:AR12" si="9">SUM(AO7:AQ7)</f>
        <v>45</v>
      </c>
      <c r="AS7" s="349">
        <v>72</v>
      </c>
      <c r="AT7" s="349">
        <v>52</v>
      </c>
      <c r="AU7" s="349">
        <v>0</v>
      </c>
      <c r="AV7" s="350">
        <f t="shared" ref="AV7:AV12" si="10">SUM(AS7:AU7)</f>
        <v>124</v>
      </c>
      <c r="AW7" s="349">
        <v>0</v>
      </c>
      <c r="AX7" s="349">
        <v>0</v>
      </c>
      <c r="AY7" s="349">
        <v>0</v>
      </c>
      <c r="AZ7" s="350">
        <v>0</v>
      </c>
      <c r="BA7" s="349">
        <f t="shared" ref="BA7:BD12" si="11">AO7+AS7</f>
        <v>102</v>
      </c>
      <c r="BB7" s="349">
        <f t="shared" si="11"/>
        <v>67</v>
      </c>
      <c r="BC7" s="349">
        <f t="shared" si="11"/>
        <v>0</v>
      </c>
      <c r="BD7" s="350">
        <f t="shared" si="11"/>
        <v>169</v>
      </c>
      <c r="BE7" s="402" t="s">
        <v>956</v>
      </c>
      <c r="BG7" s="20" t="s">
        <v>955</v>
      </c>
      <c r="BH7" s="349">
        <v>11</v>
      </c>
      <c r="BI7" s="349">
        <v>5</v>
      </c>
      <c r="BJ7" s="349">
        <f t="shared" ref="BJ7:BJ12" si="12">SUM(BH7:BI7)</f>
        <v>16</v>
      </c>
      <c r="BK7" s="349">
        <v>54</v>
      </c>
      <c r="BL7" s="349">
        <v>31</v>
      </c>
      <c r="BM7" s="349">
        <f t="shared" ref="BM7:BM12" si="13">SUM(BK7:BL7)</f>
        <v>85</v>
      </c>
      <c r="BN7" s="350">
        <f t="shared" ref="BN7:BN12" si="14">BH7+BK7</f>
        <v>65</v>
      </c>
      <c r="BO7" s="350">
        <f t="shared" si="2"/>
        <v>36</v>
      </c>
      <c r="BP7" s="350">
        <f t="shared" si="2"/>
        <v>101</v>
      </c>
      <c r="BQ7" s="402" t="s">
        <v>956</v>
      </c>
    </row>
    <row r="8" spans="2:69" ht="25" customHeight="1">
      <c r="B8" s="340" t="s">
        <v>957</v>
      </c>
      <c r="C8" s="313">
        <v>11</v>
      </c>
      <c r="D8" s="313">
        <v>6</v>
      </c>
      <c r="E8" s="313">
        <v>0</v>
      </c>
      <c r="F8" s="314">
        <f t="shared" si="3"/>
        <v>17</v>
      </c>
      <c r="G8" s="313">
        <v>23</v>
      </c>
      <c r="H8" s="313">
        <v>20</v>
      </c>
      <c r="I8" s="313">
        <v>0</v>
      </c>
      <c r="J8" s="314">
        <f t="shared" si="4"/>
        <v>43</v>
      </c>
      <c r="K8" s="313">
        <v>0</v>
      </c>
      <c r="L8" s="313">
        <v>0</v>
      </c>
      <c r="M8" s="313">
        <v>0</v>
      </c>
      <c r="N8" s="314">
        <f t="shared" si="5"/>
        <v>0</v>
      </c>
      <c r="O8" s="314">
        <f t="shared" si="6"/>
        <v>34</v>
      </c>
      <c r="P8" s="314">
        <f t="shared" si="0"/>
        <v>26</v>
      </c>
      <c r="Q8" s="314">
        <f t="shared" si="0"/>
        <v>0</v>
      </c>
      <c r="R8" s="314">
        <f t="shared" si="7"/>
        <v>60</v>
      </c>
      <c r="S8" s="372" t="s">
        <v>958</v>
      </c>
      <c r="U8" s="20" t="s">
        <v>957</v>
      </c>
      <c r="V8" s="349">
        <v>9</v>
      </c>
      <c r="W8" s="349">
        <v>3</v>
      </c>
      <c r="X8" s="349">
        <v>0</v>
      </c>
      <c r="Y8" s="350">
        <v>12</v>
      </c>
      <c r="Z8" s="349">
        <v>23</v>
      </c>
      <c r="AA8" s="349">
        <v>17</v>
      </c>
      <c r="AB8" s="349">
        <v>0</v>
      </c>
      <c r="AC8" s="350">
        <f t="shared" si="8"/>
        <v>40</v>
      </c>
      <c r="AD8" s="349">
        <v>0</v>
      </c>
      <c r="AE8" s="349">
        <v>0</v>
      </c>
      <c r="AF8" s="349">
        <v>0</v>
      </c>
      <c r="AG8" s="350">
        <v>0</v>
      </c>
      <c r="AH8" s="350">
        <f t="shared" si="1"/>
        <v>32</v>
      </c>
      <c r="AI8" s="350">
        <f t="shared" si="1"/>
        <v>20</v>
      </c>
      <c r="AJ8" s="350">
        <f t="shared" si="1"/>
        <v>0</v>
      </c>
      <c r="AK8" s="350">
        <f t="shared" si="1"/>
        <v>52</v>
      </c>
      <c r="AL8" s="402" t="s">
        <v>958</v>
      </c>
      <c r="AN8" s="24" t="s">
        <v>957</v>
      </c>
      <c r="AO8" s="349">
        <v>3</v>
      </c>
      <c r="AP8" s="349">
        <v>6</v>
      </c>
      <c r="AQ8" s="349">
        <v>0</v>
      </c>
      <c r="AR8" s="350">
        <f t="shared" si="9"/>
        <v>9</v>
      </c>
      <c r="AS8" s="349">
        <v>17</v>
      </c>
      <c r="AT8" s="349">
        <v>17</v>
      </c>
      <c r="AU8" s="349">
        <v>0</v>
      </c>
      <c r="AV8" s="350">
        <f t="shared" si="10"/>
        <v>34</v>
      </c>
      <c r="AW8" s="349">
        <v>0</v>
      </c>
      <c r="AX8" s="349">
        <v>0</v>
      </c>
      <c r="AY8" s="349">
        <v>0</v>
      </c>
      <c r="AZ8" s="350">
        <v>0</v>
      </c>
      <c r="BA8" s="349">
        <f t="shared" si="11"/>
        <v>20</v>
      </c>
      <c r="BB8" s="349">
        <f t="shared" si="11"/>
        <v>23</v>
      </c>
      <c r="BC8" s="349">
        <f t="shared" si="11"/>
        <v>0</v>
      </c>
      <c r="BD8" s="350">
        <f t="shared" si="11"/>
        <v>43</v>
      </c>
      <c r="BE8" s="402" t="s">
        <v>958</v>
      </c>
      <c r="BG8" s="20" t="s">
        <v>957</v>
      </c>
      <c r="BH8" s="349">
        <v>9</v>
      </c>
      <c r="BI8" s="349">
        <v>6</v>
      </c>
      <c r="BJ8" s="349">
        <f t="shared" si="12"/>
        <v>15</v>
      </c>
      <c r="BK8" s="349">
        <v>15</v>
      </c>
      <c r="BL8" s="349">
        <v>14</v>
      </c>
      <c r="BM8" s="349">
        <f t="shared" si="13"/>
        <v>29</v>
      </c>
      <c r="BN8" s="350">
        <f t="shared" si="14"/>
        <v>24</v>
      </c>
      <c r="BO8" s="350">
        <f t="shared" si="2"/>
        <v>20</v>
      </c>
      <c r="BP8" s="350">
        <f t="shared" si="2"/>
        <v>44</v>
      </c>
      <c r="BQ8" s="402" t="s">
        <v>958</v>
      </c>
    </row>
    <row r="9" spans="2:69" ht="25" customHeight="1">
      <c r="B9" s="340" t="s">
        <v>959</v>
      </c>
      <c r="C9" s="313">
        <v>0</v>
      </c>
      <c r="D9" s="313">
        <v>1</v>
      </c>
      <c r="E9" s="313">
        <v>0</v>
      </c>
      <c r="F9" s="314">
        <f t="shared" si="3"/>
        <v>1</v>
      </c>
      <c r="G9" s="313">
        <v>3</v>
      </c>
      <c r="H9" s="313">
        <v>8</v>
      </c>
      <c r="I9" s="313">
        <v>0</v>
      </c>
      <c r="J9" s="314">
        <f t="shared" si="4"/>
        <v>11</v>
      </c>
      <c r="K9" s="313">
        <v>0</v>
      </c>
      <c r="L9" s="313">
        <v>0</v>
      </c>
      <c r="M9" s="313">
        <v>0</v>
      </c>
      <c r="N9" s="314">
        <f t="shared" si="5"/>
        <v>0</v>
      </c>
      <c r="O9" s="314">
        <f t="shared" si="6"/>
        <v>3</v>
      </c>
      <c r="P9" s="314">
        <f t="shared" si="0"/>
        <v>9</v>
      </c>
      <c r="Q9" s="314">
        <f t="shared" si="0"/>
        <v>0</v>
      </c>
      <c r="R9" s="314">
        <f t="shared" si="7"/>
        <v>12</v>
      </c>
      <c r="S9" s="372" t="s">
        <v>960</v>
      </c>
      <c r="U9" s="20" t="s">
        <v>959</v>
      </c>
      <c r="V9" s="349">
        <v>3</v>
      </c>
      <c r="W9" s="349">
        <v>3</v>
      </c>
      <c r="X9" s="349">
        <v>0</v>
      </c>
      <c r="Y9" s="350">
        <v>6</v>
      </c>
      <c r="Z9" s="349">
        <v>14</v>
      </c>
      <c r="AA9" s="349">
        <v>6</v>
      </c>
      <c r="AB9" s="349">
        <v>0</v>
      </c>
      <c r="AC9" s="350">
        <f t="shared" si="8"/>
        <v>20</v>
      </c>
      <c r="AD9" s="349">
        <v>0</v>
      </c>
      <c r="AE9" s="349">
        <v>0</v>
      </c>
      <c r="AF9" s="349">
        <v>0</v>
      </c>
      <c r="AG9" s="350">
        <v>0</v>
      </c>
      <c r="AH9" s="350">
        <f t="shared" si="1"/>
        <v>17</v>
      </c>
      <c r="AI9" s="350">
        <f t="shared" si="1"/>
        <v>9</v>
      </c>
      <c r="AJ9" s="350">
        <f t="shared" si="1"/>
        <v>0</v>
      </c>
      <c r="AK9" s="350">
        <f t="shared" si="1"/>
        <v>26</v>
      </c>
      <c r="AL9" s="402" t="s">
        <v>960</v>
      </c>
      <c r="AN9" s="24" t="s">
        <v>959</v>
      </c>
      <c r="AO9" s="349">
        <v>1</v>
      </c>
      <c r="AP9" s="349">
        <v>1</v>
      </c>
      <c r="AQ9" s="349">
        <v>0</v>
      </c>
      <c r="AR9" s="350">
        <f t="shared" si="9"/>
        <v>2</v>
      </c>
      <c r="AS9" s="349">
        <v>6</v>
      </c>
      <c r="AT9" s="349">
        <v>8</v>
      </c>
      <c r="AU9" s="349">
        <v>0</v>
      </c>
      <c r="AV9" s="350">
        <f t="shared" si="10"/>
        <v>14</v>
      </c>
      <c r="AW9" s="349">
        <v>0</v>
      </c>
      <c r="AX9" s="349">
        <v>0</v>
      </c>
      <c r="AY9" s="349">
        <v>0</v>
      </c>
      <c r="AZ9" s="350">
        <v>0</v>
      </c>
      <c r="BA9" s="349">
        <f t="shared" si="11"/>
        <v>7</v>
      </c>
      <c r="BB9" s="349">
        <f t="shared" si="11"/>
        <v>9</v>
      </c>
      <c r="BC9" s="349">
        <f t="shared" si="11"/>
        <v>0</v>
      </c>
      <c r="BD9" s="350">
        <f t="shared" si="11"/>
        <v>16</v>
      </c>
      <c r="BE9" s="402" t="s">
        <v>960</v>
      </c>
      <c r="BG9" s="20" t="s">
        <v>959</v>
      </c>
      <c r="BH9" s="349">
        <v>2</v>
      </c>
      <c r="BI9" s="349">
        <v>1</v>
      </c>
      <c r="BJ9" s="349">
        <f t="shared" si="12"/>
        <v>3</v>
      </c>
      <c r="BK9" s="349">
        <v>12</v>
      </c>
      <c r="BL9" s="349">
        <v>13</v>
      </c>
      <c r="BM9" s="349">
        <f t="shared" si="13"/>
        <v>25</v>
      </c>
      <c r="BN9" s="350">
        <f t="shared" si="14"/>
        <v>14</v>
      </c>
      <c r="BO9" s="350">
        <f t="shared" si="2"/>
        <v>14</v>
      </c>
      <c r="BP9" s="350">
        <f t="shared" si="2"/>
        <v>28</v>
      </c>
      <c r="BQ9" s="402" t="s">
        <v>960</v>
      </c>
    </row>
    <row r="10" spans="2:69" ht="25" customHeight="1">
      <c r="B10" s="340" t="s">
        <v>961</v>
      </c>
      <c r="C10" s="313">
        <v>1</v>
      </c>
      <c r="D10" s="313">
        <v>1</v>
      </c>
      <c r="E10" s="313">
        <v>0</v>
      </c>
      <c r="F10" s="314">
        <f t="shared" si="3"/>
        <v>2</v>
      </c>
      <c r="G10" s="313">
        <v>0</v>
      </c>
      <c r="H10" s="313">
        <v>2</v>
      </c>
      <c r="I10" s="313">
        <v>0</v>
      </c>
      <c r="J10" s="314">
        <f t="shared" si="4"/>
        <v>2</v>
      </c>
      <c r="K10" s="313">
        <v>0</v>
      </c>
      <c r="L10" s="313">
        <v>0</v>
      </c>
      <c r="M10" s="313">
        <v>0</v>
      </c>
      <c r="N10" s="314">
        <f t="shared" si="5"/>
        <v>0</v>
      </c>
      <c r="O10" s="314">
        <f t="shared" si="6"/>
        <v>1</v>
      </c>
      <c r="P10" s="314">
        <f t="shared" si="0"/>
        <v>3</v>
      </c>
      <c r="Q10" s="314">
        <f t="shared" si="0"/>
        <v>0</v>
      </c>
      <c r="R10" s="314">
        <f t="shared" si="7"/>
        <v>4</v>
      </c>
      <c r="S10" s="372" t="s">
        <v>879</v>
      </c>
      <c r="U10" s="20" t="s">
        <v>961</v>
      </c>
      <c r="V10" s="349">
        <v>1</v>
      </c>
      <c r="W10" s="349">
        <v>0</v>
      </c>
      <c r="X10" s="349">
        <v>0</v>
      </c>
      <c r="Y10" s="350">
        <v>1</v>
      </c>
      <c r="Z10" s="349">
        <v>2</v>
      </c>
      <c r="AA10" s="349">
        <v>0</v>
      </c>
      <c r="AB10" s="349">
        <v>0</v>
      </c>
      <c r="AC10" s="350">
        <f t="shared" si="8"/>
        <v>2</v>
      </c>
      <c r="AD10" s="349">
        <v>0</v>
      </c>
      <c r="AE10" s="349">
        <v>0</v>
      </c>
      <c r="AF10" s="349">
        <v>0</v>
      </c>
      <c r="AG10" s="350">
        <v>0</v>
      </c>
      <c r="AH10" s="350">
        <f t="shared" si="1"/>
        <v>3</v>
      </c>
      <c r="AI10" s="350">
        <f t="shared" si="1"/>
        <v>0</v>
      </c>
      <c r="AJ10" s="350">
        <f t="shared" si="1"/>
        <v>0</v>
      </c>
      <c r="AK10" s="350">
        <f t="shared" si="1"/>
        <v>3</v>
      </c>
      <c r="AL10" s="402" t="s">
        <v>879</v>
      </c>
      <c r="AN10" s="24" t="s">
        <v>961</v>
      </c>
      <c r="AO10" s="349">
        <v>4</v>
      </c>
      <c r="AP10" s="349">
        <v>2</v>
      </c>
      <c r="AQ10" s="349">
        <v>0</v>
      </c>
      <c r="AR10" s="350">
        <f t="shared" si="9"/>
        <v>6</v>
      </c>
      <c r="AS10" s="349">
        <v>1</v>
      </c>
      <c r="AT10" s="349">
        <v>0</v>
      </c>
      <c r="AU10" s="349">
        <v>0</v>
      </c>
      <c r="AV10" s="350">
        <f t="shared" si="10"/>
        <v>1</v>
      </c>
      <c r="AW10" s="349">
        <v>0</v>
      </c>
      <c r="AX10" s="349">
        <v>0</v>
      </c>
      <c r="AY10" s="349">
        <v>0</v>
      </c>
      <c r="AZ10" s="350">
        <v>0</v>
      </c>
      <c r="BA10" s="349">
        <f t="shared" si="11"/>
        <v>5</v>
      </c>
      <c r="BB10" s="349">
        <f t="shared" si="11"/>
        <v>2</v>
      </c>
      <c r="BC10" s="349">
        <f t="shared" si="11"/>
        <v>0</v>
      </c>
      <c r="BD10" s="350">
        <f t="shared" si="11"/>
        <v>7</v>
      </c>
      <c r="BE10" s="402" t="s">
        <v>879</v>
      </c>
      <c r="BG10" s="20" t="s">
        <v>961</v>
      </c>
      <c r="BH10" s="349">
        <v>1</v>
      </c>
      <c r="BI10" s="349">
        <v>0</v>
      </c>
      <c r="BJ10" s="349">
        <f t="shared" si="12"/>
        <v>1</v>
      </c>
      <c r="BK10" s="349">
        <v>1</v>
      </c>
      <c r="BL10" s="349">
        <v>1</v>
      </c>
      <c r="BM10" s="349">
        <f t="shared" si="13"/>
        <v>2</v>
      </c>
      <c r="BN10" s="350">
        <f t="shared" si="14"/>
        <v>2</v>
      </c>
      <c r="BO10" s="350">
        <f t="shared" si="2"/>
        <v>1</v>
      </c>
      <c r="BP10" s="350">
        <f t="shared" si="2"/>
        <v>3</v>
      </c>
      <c r="BQ10" s="402" t="s">
        <v>879</v>
      </c>
    </row>
    <row r="11" spans="2:69" ht="25" customHeight="1">
      <c r="B11" s="340" t="s">
        <v>962</v>
      </c>
      <c r="C11" s="313">
        <v>3</v>
      </c>
      <c r="D11" s="313">
        <v>1</v>
      </c>
      <c r="E11" s="313">
        <v>0</v>
      </c>
      <c r="F11" s="314">
        <f t="shared" si="3"/>
        <v>4</v>
      </c>
      <c r="G11" s="313">
        <v>4</v>
      </c>
      <c r="H11" s="313">
        <v>3</v>
      </c>
      <c r="I11" s="313">
        <v>0</v>
      </c>
      <c r="J11" s="314">
        <f t="shared" si="4"/>
        <v>7</v>
      </c>
      <c r="K11" s="313">
        <v>0</v>
      </c>
      <c r="L11" s="313">
        <v>0</v>
      </c>
      <c r="M11" s="313">
        <v>0</v>
      </c>
      <c r="N11" s="314">
        <f t="shared" si="5"/>
        <v>0</v>
      </c>
      <c r="O11" s="314">
        <f t="shared" si="6"/>
        <v>7</v>
      </c>
      <c r="P11" s="314">
        <f t="shared" si="0"/>
        <v>4</v>
      </c>
      <c r="Q11" s="314">
        <f t="shared" si="0"/>
        <v>0</v>
      </c>
      <c r="R11" s="314">
        <f t="shared" si="7"/>
        <v>11</v>
      </c>
      <c r="S11" s="372" t="s">
        <v>963</v>
      </c>
      <c r="U11" s="20" t="s">
        <v>962</v>
      </c>
      <c r="V11" s="349">
        <v>3</v>
      </c>
      <c r="W11" s="349">
        <v>2</v>
      </c>
      <c r="X11" s="349">
        <v>0</v>
      </c>
      <c r="Y11" s="350">
        <v>5</v>
      </c>
      <c r="Z11" s="349">
        <v>2</v>
      </c>
      <c r="AA11" s="349">
        <v>0</v>
      </c>
      <c r="AB11" s="349">
        <v>0</v>
      </c>
      <c r="AC11" s="350">
        <f t="shared" si="8"/>
        <v>2</v>
      </c>
      <c r="AD11" s="349">
        <v>0</v>
      </c>
      <c r="AE11" s="349">
        <v>0</v>
      </c>
      <c r="AF11" s="349">
        <v>0</v>
      </c>
      <c r="AG11" s="350">
        <v>0</v>
      </c>
      <c r="AH11" s="350">
        <f t="shared" si="1"/>
        <v>5</v>
      </c>
      <c r="AI11" s="350">
        <f t="shared" si="1"/>
        <v>2</v>
      </c>
      <c r="AJ11" s="350">
        <f t="shared" si="1"/>
        <v>0</v>
      </c>
      <c r="AK11" s="350">
        <f t="shared" si="1"/>
        <v>7</v>
      </c>
      <c r="AL11" s="402" t="s">
        <v>963</v>
      </c>
      <c r="AN11" s="24" t="s">
        <v>962</v>
      </c>
      <c r="AO11" s="349">
        <v>5</v>
      </c>
      <c r="AP11" s="349">
        <v>3</v>
      </c>
      <c r="AQ11" s="349">
        <v>0</v>
      </c>
      <c r="AR11" s="350">
        <f t="shared" si="9"/>
        <v>8</v>
      </c>
      <c r="AS11" s="349">
        <v>3</v>
      </c>
      <c r="AT11" s="349">
        <v>2</v>
      </c>
      <c r="AU11" s="349">
        <v>0</v>
      </c>
      <c r="AV11" s="350">
        <f t="shared" si="10"/>
        <v>5</v>
      </c>
      <c r="AW11" s="349">
        <v>0</v>
      </c>
      <c r="AX11" s="349">
        <v>0</v>
      </c>
      <c r="AY11" s="349">
        <v>0</v>
      </c>
      <c r="AZ11" s="350">
        <v>0</v>
      </c>
      <c r="BA11" s="349">
        <f t="shared" si="11"/>
        <v>8</v>
      </c>
      <c r="BB11" s="349">
        <f t="shared" si="11"/>
        <v>5</v>
      </c>
      <c r="BC11" s="349">
        <f t="shared" si="11"/>
        <v>0</v>
      </c>
      <c r="BD11" s="350">
        <f t="shared" si="11"/>
        <v>13</v>
      </c>
      <c r="BE11" s="402" t="s">
        <v>963</v>
      </c>
      <c r="BG11" s="20" t="s">
        <v>962</v>
      </c>
      <c r="BH11" s="349">
        <v>4</v>
      </c>
      <c r="BI11" s="349">
        <v>4</v>
      </c>
      <c r="BJ11" s="349">
        <f t="shared" si="12"/>
        <v>8</v>
      </c>
      <c r="BK11" s="349">
        <v>6</v>
      </c>
      <c r="BL11" s="349">
        <v>5</v>
      </c>
      <c r="BM11" s="349">
        <f t="shared" si="13"/>
        <v>11</v>
      </c>
      <c r="BN11" s="350">
        <f t="shared" si="14"/>
        <v>10</v>
      </c>
      <c r="BO11" s="350">
        <f t="shared" si="2"/>
        <v>9</v>
      </c>
      <c r="BP11" s="350">
        <f t="shared" si="2"/>
        <v>19</v>
      </c>
      <c r="BQ11" s="402" t="s">
        <v>963</v>
      </c>
    </row>
    <row r="12" spans="2:69" ht="25" customHeight="1">
      <c r="B12" s="340" t="s">
        <v>964</v>
      </c>
      <c r="C12" s="313">
        <v>6</v>
      </c>
      <c r="D12" s="313">
        <v>1</v>
      </c>
      <c r="E12" s="313">
        <v>0</v>
      </c>
      <c r="F12" s="314">
        <f t="shared" si="3"/>
        <v>7</v>
      </c>
      <c r="G12" s="313">
        <v>2</v>
      </c>
      <c r="H12" s="313">
        <v>2</v>
      </c>
      <c r="I12" s="313">
        <v>0</v>
      </c>
      <c r="J12" s="314">
        <f t="shared" si="4"/>
        <v>4</v>
      </c>
      <c r="K12" s="313">
        <v>0</v>
      </c>
      <c r="L12" s="313">
        <v>0</v>
      </c>
      <c r="M12" s="313">
        <v>0</v>
      </c>
      <c r="N12" s="314">
        <f t="shared" si="5"/>
        <v>0</v>
      </c>
      <c r="O12" s="314">
        <f t="shared" si="6"/>
        <v>8</v>
      </c>
      <c r="P12" s="314">
        <f t="shared" si="0"/>
        <v>3</v>
      </c>
      <c r="Q12" s="314">
        <f t="shared" si="0"/>
        <v>0</v>
      </c>
      <c r="R12" s="314">
        <f t="shared" si="7"/>
        <v>11</v>
      </c>
      <c r="S12" s="372" t="s">
        <v>883</v>
      </c>
      <c r="U12" s="20" t="s">
        <v>964</v>
      </c>
      <c r="V12" s="349">
        <v>5</v>
      </c>
      <c r="W12" s="349">
        <v>3</v>
      </c>
      <c r="X12" s="349">
        <v>0</v>
      </c>
      <c r="Y12" s="350">
        <v>8</v>
      </c>
      <c r="Z12" s="349">
        <v>4</v>
      </c>
      <c r="AA12" s="349">
        <v>1</v>
      </c>
      <c r="AB12" s="349">
        <v>0</v>
      </c>
      <c r="AC12" s="350">
        <f t="shared" si="8"/>
        <v>5</v>
      </c>
      <c r="AD12" s="349">
        <v>0</v>
      </c>
      <c r="AE12" s="349">
        <v>0</v>
      </c>
      <c r="AF12" s="349">
        <v>0</v>
      </c>
      <c r="AG12" s="350">
        <v>0</v>
      </c>
      <c r="AH12" s="350">
        <f t="shared" si="1"/>
        <v>9</v>
      </c>
      <c r="AI12" s="350">
        <f t="shared" si="1"/>
        <v>4</v>
      </c>
      <c r="AJ12" s="350">
        <f t="shared" si="1"/>
        <v>0</v>
      </c>
      <c r="AK12" s="350">
        <f t="shared" si="1"/>
        <v>13</v>
      </c>
      <c r="AL12" s="402" t="s">
        <v>883</v>
      </c>
      <c r="AN12" s="24" t="s">
        <v>964</v>
      </c>
      <c r="AO12" s="349">
        <v>3</v>
      </c>
      <c r="AP12" s="349">
        <v>3</v>
      </c>
      <c r="AQ12" s="349">
        <v>0</v>
      </c>
      <c r="AR12" s="350">
        <f t="shared" si="9"/>
        <v>6</v>
      </c>
      <c r="AS12" s="349">
        <v>2</v>
      </c>
      <c r="AT12" s="349">
        <v>1</v>
      </c>
      <c r="AU12" s="349">
        <v>0</v>
      </c>
      <c r="AV12" s="350">
        <f t="shared" si="10"/>
        <v>3</v>
      </c>
      <c r="AW12" s="349">
        <v>0</v>
      </c>
      <c r="AX12" s="349">
        <v>0</v>
      </c>
      <c r="AY12" s="349">
        <v>0</v>
      </c>
      <c r="AZ12" s="350">
        <v>0</v>
      </c>
      <c r="BA12" s="349">
        <f t="shared" si="11"/>
        <v>5</v>
      </c>
      <c r="BB12" s="349">
        <f t="shared" si="11"/>
        <v>4</v>
      </c>
      <c r="BC12" s="349">
        <f t="shared" si="11"/>
        <v>0</v>
      </c>
      <c r="BD12" s="350">
        <f t="shared" si="11"/>
        <v>9</v>
      </c>
      <c r="BE12" s="402" t="s">
        <v>883</v>
      </c>
      <c r="BG12" s="20" t="s">
        <v>964</v>
      </c>
      <c r="BH12" s="349">
        <v>2</v>
      </c>
      <c r="BI12" s="349">
        <v>4</v>
      </c>
      <c r="BJ12" s="349">
        <f t="shared" si="12"/>
        <v>6</v>
      </c>
      <c r="BK12" s="349">
        <v>1</v>
      </c>
      <c r="BL12" s="349">
        <v>2</v>
      </c>
      <c r="BM12" s="349">
        <f t="shared" si="13"/>
        <v>3</v>
      </c>
      <c r="BN12" s="350">
        <f t="shared" si="14"/>
        <v>3</v>
      </c>
      <c r="BO12" s="350">
        <f t="shared" si="2"/>
        <v>6</v>
      </c>
      <c r="BP12" s="350">
        <f t="shared" si="2"/>
        <v>9</v>
      </c>
      <c r="BQ12" s="402" t="s">
        <v>883</v>
      </c>
    </row>
    <row r="13" spans="2:69" ht="25" customHeight="1" thickBot="1">
      <c r="B13" s="392" t="s">
        <v>965</v>
      </c>
      <c r="C13" s="332">
        <f>SUM(C6:C12)</f>
        <v>107</v>
      </c>
      <c r="D13" s="332">
        <f t="shared" ref="D13:R13" si="15">SUM(D6:D12)</f>
        <v>75</v>
      </c>
      <c r="E13" s="332">
        <f t="shared" si="15"/>
        <v>0</v>
      </c>
      <c r="F13" s="332">
        <f t="shared" si="15"/>
        <v>182</v>
      </c>
      <c r="G13" s="332">
        <f t="shared" si="15"/>
        <v>186</v>
      </c>
      <c r="H13" s="332">
        <f t="shared" si="15"/>
        <v>165</v>
      </c>
      <c r="I13" s="332">
        <f t="shared" si="15"/>
        <v>1</v>
      </c>
      <c r="J13" s="332">
        <f t="shared" si="15"/>
        <v>352</v>
      </c>
      <c r="K13" s="332">
        <f t="shared" si="15"/>
        <v>0</v>
      </c>
      <c r="L13" s="332">
        <f t="shared" si="15"/>
        <v>0</v>
      </c>
      <c r="M13" s="332">
        <f t="shared" si="15"/>
        <v>0</v>
      </c>
      <c r="N13" s="332">
        <f t="shared" si="15"/>
        <v>0</v>
      </c>
      <c r="O13" s="332">
        <f t="shared" si="15"/>
        <v>293</v>
      </c>
      <c r="P13" s="332">
        <f t="shared" si="15"/>
        <v>240</v>
      </c>
      <c r="Q13" s="332">
        <f t="shared" si="15"/>
        <v>1</v>
      </c>
      <c r="R13" s="332">
        <f t="shared" si="15"/>
        <v>534</v>
      </c>
      <c r="S13" s="374" t="s">
        <v>322</v>
      </c>
      <c r="T13" s="379"/>
      <c r="U13" s="416" t="s">
        <v>965</v>
      </c>
      <c r="V13" s="352">
        <v>92</v>
      </c>
      <c r="W13" s="352">
        <v>61</v>
      </c>
      <c r="X13" s="352">
        <v>2</v>
      </c>
      <c r="Y13" s="352">
        <v>155</v>
      </c>
      <c r="Z13" s="352">
        <v>176</v>
      </c>
      <c r="AA13" s="352">
        <v>156</v>
      </c>
      <c r="AB13" s="352">
        <f t="shared" ref="AB13:AG13" si="16">SUM(AB6:AB12)</f>
        <v>6</v>
      </c>
      <c r="AC13" s="352">
        <f t="shared" si="16"/>
        <v>338</v>
      </c>
      <c r="AD13" s="352">
        <f t="shared" si="16"/>
        <v>0</v>
      </c>
      <c r="AE13" s="352">
        <f t="shared" si="16"/>
        <v>0</v>
      </c>
      <c r="AF13" s="352">
        <f t="shared" si="16"/>
        <v>0</v>
      </c>
      <c r="AG13" s="352">
        <f t="shared" si="16"/>
        <v>0</v>
      </c>
      <c r="AH13" s="352">
        <f t="shared" si="1"/>
        <v>268</v>
      </c>
      <c r="AI13" s="352">
        <f t="shared" si="1"/>
        <v>217</v>
      </c>
      <c r="AJ13" s="352">
        <f t="shared" si="1"/>
        <v>8</v>
      </c>
      <c r="AK13" s="352">
        <f t="shared" si="1"/>
        <v>493</v>
      </c>
      <c r="AL13" s="406" t="s">
        <v>322</v>
      </c>
      <c r="AN13" s="431" t="s">
        <v>965</v>
      </c>
      <c r="AO13" s="352">
        <f>SUM(AO6:AO12)</f>
        <v>133</v>
      </c>
      <c r="AP13" s="352">
        <f t="shared" ref="AP13:BD13" si="17">SUM(AP6:AP12)</f>
        <v>97</v>
      </c>
      <c r="AQ13" s="352">
        <f t="shared" si="17"/>
        <v>1</v>
      </c>
      <c r="AR13" s="352">
        <f>SUM(AR6:AR12)</f>
        <v>231</v>
      </c>
      <c r="AS13" s="352">
        <f t="shared" si="17"/>
        <v>198</v>
      </c>
      <c r="AT13" s="352">
        <f t="shared" si="17"/>
        <v>136</v>
      </c>
      <c r="AU13" s="352">
        <f t="shared" si="17"/>
        <v>2</v>
      </c>
      <c r="AV13" s="429">
        <f>SUM(AV6:AV12)</f>
        <v>336</v>
      </c>
      <c r="AW13" s="352">
        <v>1</v>
      </c>
      <c r="AX13" s="352">
        <v>0</v>
      </c>
      <c r="AY13" s="352">
        <v>0</v>
      </c>
      <c r="AZ13" s="352">
        <v>1</v>
      </c>
      <c r="BA13" s="352">
        <f t="shared" si="17"/>
        <v>332</v>
      </c>
      <c r="BB13" s="352">
        <f t="shared" si="17"/>
        <v>233</v>
      </c>
      <c r="BC13" s="352">
        <f t="shared" si="17"/>
        <v>3</v>
      </c>
      <c r="BD13" s="352">
        <f t="shared" si="17"/>
        <v>568</v>
      </c>
      <c r="BE13" s="406" t="s">
        <v>322</v>
      </c>
      <c r="BG13" s="443" t="s">
        <v>965</v>
      </c>
      <c r="BH13" s="352">
        <f>SUM(BH6:BH12)</f>
        <v>92</v>
      </c>
      <c r="BI13" s="352">
        <f t="shared" ref="BI13:BP13" si="18">SUM(BI6:BI12)</f>
        <v>87</v>
      </c>
      <c r="BJ13" s="352">
        <f t="shared" si="18"/>
        <v>179</v>
      </c>
      <c r="BK13" s="352">
        <f t="shared" si="18"/>
        <v>143</v>
      </c>
      <c r="BL13" s="352">
        <f t="shared" si="18"/>
        <v>138</v>
      </c>
      <c r="BM13" s="352">
        <f t="shared" si="18"/>
        <v>281</v>
      </c>
      <c r="BN13" s="352">
        <f t="shared" si="18"/>
        <v>235</v>
      </c>
      <c r="BO13" s="352">
        <f t="shared" si="18"/>
        <v>225</v>
      </c>
      <c r="BP13" s="352">
        <f t="shared" si="18"/>
        <v>460</v>
      </c>
      <c r="BQ13" s="406" t="s">
        <v>322</v>
      </c>
    </row>
    <row r="14" spans="2:69" ht="24" customHeight="1">
      <c r="B14" s="383" t="s">
        <v>323</v>
      </c>
      <c r="C14" s="383"/>
      <c r="D14" s="383"/>
      <c r="E14" s="383"/>
      <c r="F14" s="383"/>
      <c r="G14" s="383"/>
      <c r="H14" s="383"/>
      <c r="I14" s="383"/>
      <c r="J14" s="383"/>
      <c r="K14" s="383"/>
      <c r="L14" s="383"/>
      <c r="M14" s="383"/>
      <c r="N14" s="383"/>
      <c r="R14" s="383"/>
      <c r="S14" s="389" t="s">
        <v>998</v>
      </c>
      <c r="U14" s="23" t="s">
        <v>323</v>
      </c>
      <c r="V14" s="23"/>
      <c r="W14" s="23"/>
      <c r="X14" s="23"/>
      <c r="Y14" s="23"/>
      <c r="Z14" s="23"/>
      <c r="AA14" s="417"/>
      <c r="AB14" s="23"/>
      <c r="AC14" s="23"/>
      <c r="AD14" s="23"/>
      <c r="AE14" s="23"/>
      <c r="AF14" s="23"/>
      <c r="AG14" s="23"/>
      <c r="AH14" s="19"/>
      <c r="AI14" s="19"/>
      <c r="AJ14" s="19"/>
      <c r="AK14" s="23"/>
      <c r="AL14" s="62" t="s">
        <v>998</v>
      </c>
      <c r="AN14" s="23" t="s">
        <v>323</v>
      </c>
      <c r="AO14" s="23"/>
      <c r="AP14" s="23"/>
      <c r="AQ14" s="23"/>
      <c r="AR14" s="23"/>
      <c r="AS14" s="23"/>
      <c r="AT14" s="23"/>
      <c r="AU14" s="23"/>
      <c r="AV14" s="23"/>
      <c r="AW14" s="23"/>
      <c r="AX14" s="23"/>
      <c r="AY14" s="23"/>
      <c r="AZ14" s="23"/>
      <c r="BA14" s="19"/>
      <c r="BB14" s="19"/>
      <c r="BC14" s="19"/>
      <c r="BD14" s="23"/>
      <c r="BE14" s="62" t="s">
        <v>999</v>
      </c>
      <c r="BG14" s="23" t="s">
        <v>323</v>
      </c>
      <c r="BH14" s="23"/>
      <c r="BI14" s="23"/>
      <c r="BJ14" s="23"/>
      <c r="BK14" s="23"/>
      <c r="BL14" s="23"/>
      <c r="BM14" s="23"/>
      <c r="BN14" s="23"/>
      <c r="BO14" s="23"/>
      <c r="BP14" s="19"/>
      <c r="BQ14" s="62" t="s">
        <v>999</v>
      </c>
    </row>
    <row r="15" spans="2:69" ht="24" customHeight="1">
      <c r="B15" s="378"/>
      <c r="J15" s="584"/>
      <c r="K15" s="584"/>
      <c r="L15" s="584"/>
      <c r="M15" s="584"/>
      <c r="N15" s="584"/>
    </row>
  </sheetData>
  <mergeCells count="32">
    <mergeCell ref="J15:N1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 ref="S4:S5"/>
    <mergeCell ref="BG2:BQ2"/>
    <mergeCell ref="BG3:BQ3"/>
    <mergeCell ref="BG4:BG5"/>
    <mergeCell ref="BH4:BJ4"/>
    <mergeCell ref="BK4:BM4"/>
    <mergeCell ref="BN4:BP4"/>
    <mergeCell ref="BQ4:BQ5"/>
    <mergeCell ref="AN2:BE2"/>
    <mergeCell ref="AN3:BE3"/>
    <mergeCell ref="AN4:AN5"/>
    <mergeCell ref="AO4:AR4"/>
    <mergeCell ref="AS4:AV4"/>
    <mergeCell ref="AW4:AZ4"/>
    <mergeCell ref="BA4:BD4"/>
    <mergeCell ref="BE4:BE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6F5DC-96B9-4A47-8C1D-87EA099C8FA2}">
  <dimension ref="B1:AX14"/>
  <sheetViews>
    <sheetView showGridLines="0" rightToLeft="1" topLeftCell="F1" zoomScale="73" zoomScaleNormal="73" zoomScaleSheetLayoutView="85" workbookViewId="0">
      <selection activeCell="S17" sqref="S17"/>
    </sheetView>
  </sheetViews>
  <sheetFormatPr defaultColWidth="9" defaultRowHeight="24" customHeight="1"/>
  <cols>
    <col min="1" max="1" width="15.7265625" style="323" customWidth="1"/>
    <col min="2" max="2" width="20.1796875" style="323" customWidth="1"/>
    <col min="3" max="11" width="8.26953125" style="323" customWidth="1"/>
    <col min="12" max="12" width="20.1796875" style="323" customWidth="1"/>
    <col min="13" max="13" width="9" style="323"/>
    <col min="14" max="14" width="19.26953125" style="323" customWidth="1"/>
    <col min="15" max="23" width="9" style="323"/>
    <col min="24" max="24" width="19.26953125" style="323" customWidth="1"/>
    <col min="25" max="25" width="9" style="323"/>
    <col min="26" max="26" width="19.453125" style="323" customWidth="1"/>
    <col min="27" max="35" width="9" style="323"/>
    <col min="36" max="36" width="19.453125" style="323" customWidth="1"/>
    <col min="37" max="16384" width="9" style="323"/>
  </cols>
  <sheetData>
    <row r="1" spans="2:50" ht="45" customHeight="1">
      <c r="N1" s="19"/>
      <c r="O1" s="19"/>
      <c r="P1" s="19"/>
      <c r="Q1" s="19"/>
      <c r="R1" s="19"/>
      <c r="S1" s="19"/>
      <c r="T1" s="19"/>
      <c r="U1" s="19"/>
      <c r="V1" s="19"/>
      <c r="W1" s="19"/>
      <c r="X1" s="19"/>
      <c r="Z1" s="19"/>
      <c r="AA1" s="19"/>
      <c r="AB1" s="19"/>
      <c r="AC1" s="19"/>
      <c r="AD1" s="19"/>
      <c r="AE1" s="19"/>
      <c r="AF1" s="19"/>
      <c r="AG1" s="19"/>
      <c r="AH1" s="19"/>
      <c r="AI1" s="19"/>
      <c r="AJ1" s="19"/>
      <c r="AN1" s="19"/>
      <c r="AO1" s="19"/>
      <c r="AP1" s="19"/>
      <c r="AQ1" s="19"/>
      <c r="AR1" s="19"/>
      <c r="AS1" s="19"/>
      <c r="AT1" s="19"/>
      <c r="AU1" s="19"/>
      <c r="AV1" s="19"/>
      <c r="AW1" s="19"/>
      <c r="AX1" s="19"/>
    </row>
    <row r="2" spans="2:50" ht="24" customHeight="1">
      <c r="B2" s="585" t="s">
        <v>1017</v>
      </c>
      <c r="C2" s="585"/>
      <c r="D2" s="585"/>
      <c r="E2" s="585"/>
      <c r="F2" s="585"/>
      <c r="G2" s="585"/>
      <c r="H2" s="585"/>
      <c r="I2" s="585"/>
      <c r="J2" s="585"/>
      <c r="K2" s="585"/>
      <c r="L2" s="585"/>
      <c r="N2" s="600" t="s">
        <v>1018</v>
      </c>
      <c r="O2" s="600"/>
      <c r="P2" s="600"/>
      <c r="Q2" s="600"/>
      <c r="R2" s="600"/>
      <c r="S2" s="600"/>
      <c r="T2" s="600"/>
      <c r="U2" s="600"/>
      <c r="V2" s="600"/>
      <c r="W2" s="600"/>
      <c r="X2" s="600"/>
      <c r="Z2" s="600" t="s">
        <v>1019</v>
      </c>
      <c r="AA2" s="600"/>
      <c r="AB2" s="600"/>
      <c r="AC2" s="600"/>
      <c r="AD2" s="600"/>
      <c r="AE2" s="600"/>
      <c r="AF2" s="600"/>
      <c r="AG2" s="600"/>
      <c r="AH2" s="600"/>
      <c r="AI2" s="600"/>
      <c r="AJ2" s="600"/>
      <c r="AN2" s="600" t="s">
        <v>1020</v>
      </c>
      <c r="AO2" s="600"/>
      <c r="AP2" s="600"/>
      <c r="AQ2" s="600"/>
      <c r="AR2" s="600"/>
      <c r="AS2" s="600"/>
      <c r="AT2" s="600"/>
      <c r="AU2" s="600"/>
      <c r="AV2" s="600"/>
      <c r="AW2" s="600"/>
      <c r="AX2" s="600"/>
    </row>
    <row r="3" spans="2:50" ht="24" customHeight="1">
      <c r="B3" s="586" t="s">
        <v>1021</v>
      </c>
      <c r="C3" s="586"/>
      <c r="D3" s="586"/>
      <c r="E3" s="586"/>
      <c r="F3" s="586"/>
      <c r="G3" s="586"/>
      <c r="H3" s="586"/>
      <c r="I3" s="586"/>
      <c r="J3" s="586"/>
      <c r="K3" s="586"/>
      <c r="L3" s="586"/>
      <c r="N3" s="601" t="s">
        <v>1022</v>
      </c>
      <c r="O3" s="601"/>
      <c r="P3" s="601"/>
      <c r="Q3" s="601"/>
      <c r="R3" s="601"/>
      <c r="S3" s="601"/>
      <c r="T3" s="601"/>
      <c r="U3" s="601"/>
      <c r="V3" s="601"/>
      <c r="W3" s="601"/>
      <c r="X3" s="601"/>
      <c r="Z3" s="601" t="s">
        <v>1023</v>
      </c>
      <c r="AA3" s="601"/>
      <c r="AB3" s="601"/>
      <c r="AC3" s="601"/>
      <c r="AD3" s="601"/>
      <c r="AE3" s="601"/>
      <c r="AF3" s="601"/>
      <c r="AG3" s="601"/>
      <c r="AH3" s="601"/>
      <c r="AI3" s="601"/>
      <c r="AJ3" s="601"/>
      <c r="AN3" s="601" t="s">
        <v>1024</v>
      </c>
      <c r="AO3" s="601"/>
      <c r="AP3" s="601"/>
      <c r="AQ3" s="601"/>
      <c r="AR3" s="601"/>
      <c r="AS3" s="601"/>
      <c r="AT3" s="601"/>
      <c r="AU3" s="601"/>
      <c r="AV3" s="601"/>
      <c r="AW3" s="601"/>
      <c r="AX3" s="601"/>
    </row>
    <row r="4" spans="2:50" ht="32.25" customHeight="1">
      <c r="B4" s="588" t="s">
        <v>1025</v>
      </c>
      <c r="C4" s="589" t="s">
        <v>864</v>
      </c>
      <c r="D4" s="590"/>
      <c r="E4" s="591"/>
      <c r="F4" s="589" t="s">
        <v>976</v>
      </c>
      <c r="G4" s="590"/>
      <c r="H4" s="591"/>
      <c r="I4" s="592" t="s">
        <v>977</v>
      </c>
      <c r="J4" s="593"/>
      <c r="K4" s="594"/>
      <c r="L4" s="623" t="s">
        <v>1026</v>
      </c>
      <c r="N4" s="617" t="s">
        <v>1025</v>
      </c>
      <c r="O4" s="602" t="s">
        <v>864</v>
      </c>
      <c r="P4" s="603"/>
      <c r="Q4" s="604"/>
      <c r="R4" s="602" t="s">
        <v>976</v>
      </c>
      <c r="S4" s="603"/>
      <c r="T4" s="604"/>
      <c r="U4" s="607" t="s">
        <v>977</v>
      </c>
      <c r="V4" s="608"/>
      <c r="W4" s="609"/>
      <c r="X4" s="619" t="s">
        <v>1026</v>
      </c>
      <c r="Z4" s="617" t="s">
        <v>1025</v>
      </c>
      <c r="AA4" s="602" t="s">
        <v>864</v>
      </c>
      <c r="AB4" s="603"/>
      <c r="AC4" s="604"/>
      <c r="AD4" s="602" t="s">
        <v>976</v>
      </c>
      <c r="AE4" s="603"/>
      <c r="AF4" s="604"/>
      <c r="AG4" s="607" t="s">
        <v>977</v>
      </c>
      <c r="AH4" s="608"/>
      <c r="AI4" s="609"/>
      <c r="AJ4" s="619" t="s">
        <v>1026</v>
      </c>
      <c r="AN4" s="617" t="s">
        <v>1025</v>
      </c>
      <c r="AO4" s="602" t="s">
        <v>864</v>
      </c>
      <c r="AP4" s="603"/>
      <c r="AQ4" s="604"/>
      <c r="AR4" s="602" t="s">
        <v>976</v>
      </c>
      <c r="AS4" s="603"/>
      <c r="AT4" s="604"/>
      <c r="AU4" s="607" t="s">
        <v>977</v>
      </c>
      <c r="AV4" s="608"/>
      <c r="AW4" s="609"/>
      <c r="AX4" s="619" t="s">
        <v>1026</v>
      </c>
    </row>
    <row r="5" spans="2:50" ht="44" customHeight="1">
      <c r="B5" s="626"/>
      <c r="C5" s="371" t="s">
        <v>949</v>
      </c>
      <c r="D5" s="371" t="s">
        <v>950</v>
      </c>
      <c r="E5" s="371" t="s">
        <v>850</v>
      </c>
      <c r="F5" s="371" t="s">
        <v>949</v>
      </c>
      <c r="G5" s="371" t="s">
        <v>950</v>
      </c>
      <c r="H5" s="371" t="s">
        <v>850</v>
      </c>
      <c r="I5" s="371" t="s">
        <v>949</v>
      </c>
      <c r="J5" s="371" t="s">
        <v>950</v>
      </c>
      <c r="K5" s="371" t="s">
        <v>850</v>
      </c>
      <c r="L5" s="631"/>
      <c r="N5" s="625"/>
      <c r="O5" s="360" t="s">
        <v>949</v>
      </c>
      <c r="P5" s="360" t="s">
        <v>950</v>
      </c>
      <c r="Q5" s="360" t="s">
        <v>850</v>
      </c>
      <c r="R5" s="360" t="s">
        <v>949</v>
      </c>
      <c r="S5" s="360" t="s">
        <v>950</v>
      </c>
      <c r="T5" s="360" t="s">
        <v>850</v>
      </c>
      <c r="U5" s="360" t="s">
        <v>949</v>
      </c>
      <c r="V5" s="360" t="s">
        <v>950</v>
      </c>
      <c r="W5" s="360" t="s">
        <v>850</v>
      </c>
      <c r="X5" s="630"/>
      <c r="Z5" s="625"/>
      <c r="AA5" s="360" t="s">
        <v>949</v>
      </c>
      <c r="AB5" s="360" t="s">
        <v>950</v>
      </c>
      <c r="AC5" s="360" t="s">
        <v>850</v>
      </c>
      <c r="AD5" s="360" t="s">
        <v>949</v>
      </c>
      <c r="AE5" s="360" t="s">
        <v>950</v>
      </c>
      <c r="AF5" s="360" t="s">
        <v>850</v>
      </c>
      <c r="AG5" s="360" t="s">
        <v>949</v>
      </c>
      <c r="AH5" s="360" t="s">
        <v>950</v>
      </c>
      <c r="AI5" s="360" t="s">
        <v>850</v>
      </c>
      <c r="AJ5" s="630"/>
      <c r="AN5" s="625"/>
      <c r="AO5" s="360" t="s">
        <v>949</v>
      </c>
      <c r="AP5" s="360" t="s">
        <v>950</v>
      </c>
      <c r="AQ5" s="360" t="s">
        <v>850</v>
      </c>
      <c r="AR5" s="360" t="s">
        <v>949</v>
      </c>
      <c r="AS5" s="360" t="s">
        <v>950</v>
      </c>
      <c r="AT5" s="360" t="s">
        <v>850</v>
      </c>
      <c r="AU5" s="360" t="s">
        <v>949</v>
      </c>
      <c r="AV5" s="360" t="s">
        <v>950</v>
      </c>
      <c r="AW5" s="360" t="s">
        <v>850</v>
      </c>
      <c r="AX5" s="630"/>
    </row>
    <row r="6" spans="2:50" s="397" customFormat="1" ht="37.5" customHeight="1">
      <c r="B6" s="393" t="s">
        <v>1027</v>
      </c>
      <c r="C6" s="394">
        <v>3.5723564562223955</v>
      </c>
      <c r="D6" s="394">
        <v>2.5099999999999998</v>
      </c>
      <c r="E6" s="394">
        <v>3.07</v>
      </c>
      <c r="F6" s="394">
        <v>2.2599999999999998</v>
      </c>
      <c r="G6" s="394">
        <v>1.87</v>
      </c>
      <c r="H6" s="394">
        <v>2.09</v>
      </c>
      <c r="I6" s="395">
        <v>2.6264661437720371</v>
      </c>
      <c r="J6" s="395">
        <v>2.0499999999999998</v>
      </c>
      <c r="K6" s="395">
        <v>2.36</v>
      </c>
      <c r="L6" s="396" t="s">
        <v>1028</v>
      </c>
      <c r="N6" s="418" t="s">
        <v>1027</v>
      </c>
      <c r="O6" s="419">
        <v>2.3248304811107525</v>
      </c>
      <c r="P6" s="419">
        <v>1.6620498614958448</v>
      </c>
      <c r="Q6" s="420">
        <v>2.0717770500568067</v>
      </c>
      <c r="R6" s="419">
        <v>1.8289520377801436</v>
      </c>
      <c r="S6" s="419">
        <v>2.2590361445783134</v>
      </c>
      <c r="T6" s="420">
        <v>2.1219190017143981</v>
      </c>
      <c r="U6" s="420">
        <v>1.9762845849802371</v>
      </c>
      <c r="V6" s="420">
        <v>2.0829929750040841</v>
      </c>
      <c r="W6" s="420">
        <v>2.1070750237416904</v>
      </c>
      <c r="X6" s="421" t="s">
        <v>1028</v>
      </c>
      <c r="Z6" s="20" t="s">
        <v>1029</v>
      </c>
      <c r="AA6" s="432">
        <v>16062</v>
      </c>
      <c r="AB6" s="432">
        <v>14825</v>
      </c>
      <c r="AC6" s="89">
        <v>30887</v>
      </c>
      <c r="AD6" s="432">
        <v>33916</v>
      </c>
      <c r="AE6" s="432">
        <v>31826</v>
      </c>
      <c r="AF6" s="89">
        <v>65742</v>
      </c>
      <c r="AG6" s="89">
        <v>49978</v>
      </c>
      <c r="AH6" s="89">
        <v>46651</v>
      </c>
      <c r="AI6" s="89">
        <v>96629</v>
      </c>
      <c r="AJ6" s="351" t="s">
        <v>1030</v>
      </c>
      <c r="AN6" s="20" t="s">
        <v>1029</v>
      </c>
      <c r="AO6" s="432">
        <v>16374</v>
      </c>
      <c r="AP6" s="432">
        <v>15358</v>
      </c>
      <c r="AQ6" s="432">
        <f>SUM(AO6:AP6)</f>
        <v>31732</v>
      </c>
      <c r="AR6" s="432">
        <v>31442</v>
      </c>
      <c r="AS6" s="432">
        <v>29603</v>
      </c>
      <c r="AT6" s="432">
        <f>SUM(AR6:AS6)</f>
        <v>61045</v>
      </c>
      <c r="AU6" s="89">
        <f>AO6+AR6</f>
        <v>47816</v>
      </c>
      <c r="AV6" s="89">
        <f t="shared" ref="AV6:AW9" si="0">AP6+AS6</f>
        <v>44961</v>
      </c>
      <c r="AW6" s="89">
        <f t="shared" si="0"/>
        <v>92777</v>
      </c>
      <c r="AX6" s="351" t="s">
        <v>1030</v>
      </c>
    </row>
    <row r="7" spans="2:50" s="397" customFormat="1" ht="37.5" customHeight="1">
      <c r="B7" s="393" t="s">
        <v>1031</v>
      </c>
      <c r="C7" s="394">
        <v>5.3910106521174335</v>
      </c>
      <c r="D7" s="394">
        <v>4.1574080711060137</v>
      </c>
      <c r="E7" s="394">
        <v>4.8045796844651925</v>
      </c>
      <c r="F7" s="394">
        <v>3.56</v>
      </c>
      <c r="G7" s="394">
        <v>3.56</v>
      </c>
      <c r="H7" s="394">
        <v>3.57</v>
      </c>
      <c r="I7" s="395">
        <v>4.0656256746060304</v>
      </c>
      <c r="J7" s="395">
        <v>3.7212383345997235</v>
      </c>
      <c r="K7" s="395">
        <v>3.9096478510966657</v>
      </c>
      <c r="L7" s="396" t="s">
        <v>1032</v>
      </c>
      <c r="N7" s="418" t="s">
        <v>1031</v>
      </c>
      <c r="O7" s="419">
        <v>4.1330319664191153</v>
      </c>
      <c r="P7" s="419">
        <v>3.1855955678670358</v>
      </c>
      <c r="Q7" s="420">
        <v>3.7425649936510057</v>
      </c>
      <c r="R7" s="419">
        <v>3.3303305762563808</v>
      </c>
      <c r="S7" s="419">
        <v>3.5044022242817423</v>
      </c>
      <c r="T7" s="420">
        <v>3.4990584862707625</v>
      </c>
      <c r="U7" s="420">
        <v>3.5688245903526612</v>
      </c>
      <c r="V7" s="420">
        <v>3.4103904590753147</v>
      </c>
      <c r="W7" s="420">
        <v>3.5711459322570436</v>
      </c>
      <c r="X7" s="421" t="s">
        <v>1032</v>
      </c>
      <c r="Z7" s="418" t="s">
        <v>1033</v>
      </c>
      <c r="AA7" s="432">
        <v>74</v>
      </c>
      <c r="AB7" s="432">
        <v>47</v>
      </c>
      <c r="AC7" s="89">
        <v>122</v>
      </c>
      <c r="AD7" s="432">
        <v>97</v>
      </c>
      <c r="AE7" s="432">
        <v>62</v>
      </c>
      <c r="AF7" s="89">
        <v>161</v>
      </c>
      <c r="AG7" s="89">
        <v>172</v>
      </c>
      <c r="AH7" s="89">
        <v>109</v>
      </c>
      <c r="AI7" s="89">
        <v>284</v>
      </c>
      <c r="AJ7" s="421" t="s">
        <v>1034</v>
      </c>
      <c r="AN7" s="20" t="s">
        <v>1035</v>
      </c>
      <c r="AO7" s="432">
        <v>45</v>
      </c>
      <c r="AP7" s="432">
        <v>44</v>
      </c>
      <c r="AQ7" s="432">
        <v>89</v>
      </c>
      <c r="AR7" s="432">
        <v>72</v>
      </c>
      <c r="AS7" s="432">
        <v>64</v>
      </c>
      <c r="AT7" s="432">
        <v>136</v>
      </c>
      <c r="AU7" s="89">
        <f>AO7+AR7</f>
        <v>117</v>
      </c>
      <c r="AV7" s="89">
        <f t="shared" si="0"/>
        <v>108</v>
      </c>
      <c r="AW7" s="89">
        <f t="shared" si="0"/>
        <v>225</v>
      </c>
      <c r="AX7" s="351" t="s">
        <v>1036</v>
      </c>
    </row>
    <row r="8" spans="2:50" s="397" customFormat="1" ht="37.5" customHeight="1" thickBot="1">
      <c r="B8" s="398" t="s">
        <v>1037</v>
      </c>
      <c r="C8" s="399">
        <v>6.9498571057417511</v>
      </c>
      <c r="D8" s="399">
        <v>5.3759587126370869</v>
      </c>
      <c r="E8" s="399">
        <v>6.2016560466146453</v>
      </c>
      <c r="F8" s="399">
        <v>4.63</v>
      </c>
      <c r="G8" s="399">
        <v>4.41</v>
      </c>
      <c r="H8" s="399">
        <v>4.54</v>
      </c>
      <c r="I8" s="400">
        <v>5.2709217816794993</v>
      </c>
      <c r="J8" s="400">
        <v>4.68</v>
      </c>
      <c r="K8" s="400">
        <v>4.99</v>
      </c>
      <c r="L8" s="401" t="s">
        <v>1038</v>
      </c>
      <c r="N8" s="422" t="s">
        <v>1037</v>
      </c>
      <c r="O8" s="423">
        <v>5.9412334517274781</v>
      </c>
      <c r="P8" s="423">
        <v>4.2243767313019394</v>
      </c>
      <c r="Q8" s="424">
        <v>5.1794426251420171</v>
      </c>
      <c r="R8" s="423">
        <v>4.8044113231239596</v>
      </c>
      <c r="S8" s="423">
        <v>4.4891102873030579</v>
      </c>
      <c r="T8" s="424">
        <v>4.735673533627498</v>
      </c>
      <c r="U8" s="424">
        <v>5.1421773667446944</v>
      </c>
      <c r="V8" s="424">
        <v>4.4110439470674727</v>
      </c>
      <c r="W8" s="424">
        <v>4.8670465337132001</v>
      </c>
      <c r="X8" s="425" t="s">
        <v>1038</v>
      </c>
      <c r="Z8" s="418" t="s">
        <v>1039</v>
      </c>
      <c r="AA8" s="432">
        <v>103</v>
      </c>
      <c r="AB8" s="432">
        <v>77</v>
      </c>
      <c r="AC8" s="89">
        <v>181</v>
      </c>
      <c r="AD8" s="433">
        <v>156</v>
      </c>
      <c r="AE8" s="433">
        <v>106</v>
      </c>
      <c r="AF8" s="434">
        <v>264</v>
      </c>
      <c r="AG8" s="89">
        <v>260</v>
      </c>
      <c r="AH8" s="89">
        <v>183</v>
      </c>
      <c r="AI8" s="89">
        <v>446</v>
      </c>
      <c r="AJ8" s="421" t="s">
        <v>1040</v>
      </c>
      <c r="AN8" s="20" t="s">
        <v>1041</v>
      </c>
      <c r="AO8" s="432">
        <v>68</v>
      </c>
      <c r="AP8" s="432">
        <v>68</v>
      </c>
      <c r="AQ8" s="432">
        <v>136</v>
      </c>
      <c r="AR8" s="432">
        <v>106</v>
      </c>
      <c r="AS8" s="432">
        <v>101</v>
      </c>
      <c r="AT8" s="432">
        <v>207</v>
      </c>
      <c r="AU8" s="89">
        <f>AO8+AR8</f>
        <v>174</v>
      </c>
      <c r="AV8" s="89">
        <f t="shared" si="0"/>
        <v>169</v>
      </c>
      <c r="AW8" s="89">
        <f t="shared" si="0"/>
        <v>343</v>
      </c>
      <c r="AX8" s="351" t="s">
        <v>1042</v>
      </c>
    </row>
    <row r="9" spans="2:50" ht="24" customHeight="1">
      <c r="B9" s="383" t="s">
        <v>323</v>
      </c>
      <c r="C9" s="383"/>
      <c r="D9" s="383"/>
      <c r="E9" s="383"/>
      <c r="F9" s="383"/>
      <c r="G9" s="383"/>
      <c r="H9" s="383"/>
      <c r="I9" s="383"/>
      <c r="J9" s="383"/>
      <c r="K9" s="383"/>
      <c r="L9" s="377" t="s">
        <v>998</v>
      </c>
      <c r="N9" s="23" t="s">
        <v>323</v>
      </c>
      <c r="O9" s="23"/>
      <c r="P9" s="23"/>
      <c r="Q9" s="23"/>
      <c r="R9" s="23"/>
      <c r="S9" s="23"/>
      <c r="T9" s="23"/>
      <c r="U9" s="23"/>
      <c r="V9" s="23"/>
      <c r="W9" s="23"/>
      <c r="X9" s="409" t="s">
        <v>998</v>
      </c>
      <c r="Z9" s="418" t="s">
        <v>1043</v>
      </c>
      <c r="AA9" s="432">
        <v>133</v>
      </c>
      <c r="AB9" s="432">
        <v>97</v>
      </c>
      <c r="AC9" s="89">
        <v>231</v>
      </c>
      <c r="AD9" s="433">
        <v>199</v>
      </c>
      <c r="AE9" s="433">
        <v>136</v>
      </c>
      <c r="AF9" s="434">
        <v>336</v>
      </c>
      <c r="AG9" s="89">
        <v>332</v>
      </c>
      <c r="AH9" s="89">
        <v>233</v>
      </c>
      <c r="AI9" s="89">
        <v>568</v>
      </c>
      <c r="AJ9" s="421" t="s">
        <v>1044</v>
      </c>
      <c r="AN9" s="20" t="s">
        <v>1045</v>
      </c>
      <c r="AO9" s="432">
        <v>92</v>
      </c>
      <c r="AP9" s="432">
        <v>87</v>
      </c>
      <c r="AQ9" s="432">
        <v>179</v>
      </c>
      <c r="AR9" s="432">
        <v>143</v>
      </c>
      <c r="AS9" s="432">
        <v>138</v>
      </c>
      <c r="AT9" s="432">
        <v>281</v>
      </c>
      <c r="AU9" s="89">
        <f>AO9+AR9</f>
        <v>235</v>
      </c>
      <c r="AV9" s="89">
        <f t="shared" si="0"/>
        <v>225</v>
      </c>
      <c r="AW9" s="89">
        <f t="shared" si="0"/>
        <v>460</v>
      </c>
      <c r="AX9" s="351" t="s">
        <v>1046</v>
      </c>
    </row>
    <row r="10" spans="2:50" ht="24" customHeight="1">
      <c r="Z10" s="418" t="s">
        <v>1027</v>
      </c>
      <c r="AA10" s="435">
        <f>AA7*1000/AA$6</f>
        <v>4.6071473041962392</v>
      </c>
      <c r="AB10" s="435">
        <f t="shared" ref="AB10:AI10" si="1">AB7*1000/AB$6</f>
        <v>3.1703204047217537</v>
      </c>
      <c r="AC10" s="436">
        <f t="shared" si="1"/>
        <v>3.9498818273059864</v>
      </c>
      <c r="AD10" s="435">
        <f t="shared" si="1"/>
        <v>2.860007076306168</v>
      </c>
      <c r="AE10" s="435">
        <f t="shared" si="1"/>
        <v>1.9480927543517879</v>
      </c>
      <c r="AF10" s="436">
        <f t="shared" si="1"/>
        <v>2.4489671747132733</v>
      </c>
      <c r="AG10" s="436">
        <f t="shared" si="1"/>
        <v>3.4415142662771618</v>
      </c>
      <c r="AH10" s="436">
        <f t="shared" si="1"/>
        <v>2.3364986817002853</v>
      </c>
      <c r="AI10" s="436">
        <f t="shared" si="1"/>
        <v>2.9390762607498786</v>
      </c>
      <c r="AJ10" s="421" t="s">
        <v>1028</v>
      </c>
      <c r="AN10" s="418" t="s">
        <v>1047</v>
      </c>
      <c r="AO10" s="435">
        <f>AO7*1000/AO6</f>
        <v>2.7482594356907293</v>
      </c>
      <c r="AP10" s="435">
        <f t="shared" ref="AP10:AW10" si="2">AP7*1000/AP6</f>
        <v>2.8649563745279334</v>
      </c>
      <c r="AQ10" s="435">
        <f t="shared" si="2"/>
        <v>2.804739694945166</v>
      </c>
      <c r="AR10" s="435">
        <f t="shared" si="2"/>
        <v>2.2899306659881686</v>
      </c>
      <c r="AS10" s="435">
        <f t="shared" si="2"/>
        <v>2.1619430463128735</v>
      </c>
      <c r="AT10" s="435">
        <f t="shared" si="2"/>
        <v>2.2278646899827996</v>
      </c>
      <c r="AU10" s="436">
        <f t="shared" si="2"/>
        <v>2.4468797055378952</v>
      </c>
      <c r="AV10" s="436">
        <f t="shared" si="2"/>
        <v>2.4020818042303329</v>
      </c>
      <c r="AW10" s="436">
        <f t="shared" si="2"/>
        <v>2.4251700313655324</v>
      </c>
      <c r="AX10" s="421" t="s">
        <v>1048</v>
      </c>
    </row>
    <row r="11" spans="2:50" ht="24" customHeight="1">
      <c r="Z11" s="418" t="s">
        <v>1031</v>
      </c>
      <c r="AA11" s="435">
        <f t="shared" ref="AA11:AI12" si="3">AA8*1000/AA$6</f>
        <v>6.4126509774623335</v>
      </c>
      <c r="AB11" s="435">
        <f t="shared" si="3"/>
        <v>5.1939291736930864</v>
      </c>
      <c r="AC11" s="436">
        <f t="shared" si="3"/>
        <v>5.860070579855603</v>
      </c>
      <c r="AD11" s="435">
        <f t="shared" si="3"/>
        <v>4.5995990093171368</v>
      </c>
      <c r="AE11" s="435">
        <f t="shared" si="3"/>
        <v>3.3306101929240244</v>
      </c>
      <c r="AF11" s="436">
        <f t="shared" si="3"/>
        <v>4.0156977274801493</v>
      </c>
      <c r="AG11" s="436">
        <f t="shared" si="3"/>
        <v>5.2022890071631513</v>
      </c>
      <c r="AH11" s="436">
        <f t="shared" si="3"/>
        <v>3.9227454931298364</v>
      </c>
      <c r="AI11" s="436">
        <f t="shared" si="3"/>
        <v>4.6155915925860764</v>
      </c>
      <c r="AJ11" s="421" t="s">
        <v>1032</v>
      </c>
      <c r="AN11" s="418" t="s">
        <v>1049</v>
      </c>
      <c r="AO11" s="435">
        <f>AO8*1000/AO6</f>
        <v>4.1529253694882131</v>
      </c>
      <c r="AP11" s="435">
        <f t="shared" ref="AP11:AW11" si="4">AP8*1000/AP6</f>
        <v>4.4276598515431695</v>
      </c>
      <c r="AQ11" s="435">
        <f t="shared" si="4"/>
        <v>4.285894365309467</v>
      </c>
      <c r="AR11" s="435">
        <f t="shared" si="4"/>
        <v>3.3712868138159151</v>
      </c>
      <c r="AS11" s="435">
        <f t="shared" si="4"/>
        <v>3.4118163699625037</v>
      </c>
      <c r="AT11" s="435">
        <f t="shared" si="4"/>
        <v>3.3909411090179375</v>
      </c>
      <c r="AU11" s="436">
        <f t="shared" si="4"/>
        <v>3.6389493056717415</v>
      </c>
      <c r="AV11" s="436">
        <f t="shared" si="4"/>
        <v>3.7588131936567248</v>
      </c>
      <c r="AW11" s="436">
        <f t="shared" si="4"/>
        <v>3.697036981148345</v>
      </c>
      <c r="AX11" s="421" t="s">
        <v>1050</v>
      </c>
    </row>
    <row r="12" spans="2:50" ht="24" customHeight="1" thickBot="1">
      <c r="Z12" s="422" t="s">
        <v>1037</v>
      </c>
      <c r="AA12" s="437">
        <f t="shared" si="3"/>
        <v>8.2804133980824304</v>
      </c>
      <c r="AB12" s="437">
        <f t="shared" si="3"/>
        <v>6.5430016863406406</v>
      </c>
      <c r="AC12" s="438">
        <f t="shared" si="3"/>
        <v>7.478874607440023</v>
      </c>
      <c r="AD12" s="437">
        <f t="shared" si="3"/>
        <v>5.8674371977827571</v>
      </c>
      <c r="AE12" s="437">
        <f t="shared" si="3"/>
        <v>4.2732357192232762</v>
      </c>
      <c r="AF12" s="438">
        <f t="shared" si="3"/>
        <v>5.1108880167929174</v>
      </c>
      <c r="AG12" s="438">
        <f t="shared" si="3"/>
        <v>6.6429228860698704</v>
      </c>
      <c r="AH12" s="438">
        <f t="shared" si="3"/>
        <v>4.9945338792308842</v>
      </c>
      <c r="AI12" s="438">
        <f t="shared" si="3"/>
        <v>5.8781525214997572</v>
      </c>
      <c r="AJ12" s="425" t="s">
        <v>1038</v>
      </c>
      <c r="AN12" s="422" t="s">
        <v>1051</v>
      </c>
      <c r="AO12" s="444">
        <f>AO9*1000/AO6</f>
        <v>5.6186637351899353</v>
      </c>
      <c r="AP12" s="444">
        <f t="shared" ref="AP12:AW12" si="5">AP9*1000/AP6</f>
        <v>5.6648001041802321</v>
      </c>
      <c r="AQ12" s="444">
        <f t="shared" si="5"/>
        <v>5.640993319047019</v>
      </c>
      <c r="AR12" s="444">
        <f t="shared" si="5"/>
        <v>4.5480567393931688</v>
      </c>
      <c r="AS12" s="444">
        <f t="shared" si="5"/>
        <v>4.6616896936121339</v>
      </c>
      <c r="AT12" s="444">
        <f t="shared" si="5"/>
        <v>4.6031616020968142</v>
      </c>
      <c r="AU12" s="445">
        <f t="shared" si="5"/>
        <v>4.9146729128325246</v>
      </c>
      <c r="AV12" s="445">
        <f t="shared" si="5"/>
        <v>5.0043370921465273</v>
      </c>
      <c r="AW12" s="445">
        <f t="shared" si="5"/>
        <v>4.9581253974584216</v>
      </c>
      <c r="AX12" s="446" t="s">
        <v>1052</v>
      </c>
    </row>
    <row r="13" spans="2:50" ht="24" customHeight="1">
      <c r="Z13" s="23" t="s">
        <v>323</v>
      </c>
      <c r="AA13" s="23"/>
      <c r="AB13" s="23"/>
      <c r="AC13" s="23"/>
      <c r="AD13" s="23"/>
      <c r="AE13" s="23"/>
      <c r="AF13" s="23"/>
      <c r="AG13" s="23"/>
      <c r="AH13" s="23"/>
      <c r="AI13" s="23"/>
      <c r="AJ13" s="409" t="s">
        <v>999</v>
      </c>
      <c r="AN13" s="23" t="s">
        <v>323</v>
      </c>
      <c r="AO13" s="447"/>
      <c r="AP13" s="447"/>
      <c r="AQ13" s="447"/>
      <c r="AR13" s="447"/>
      <c r="AS13" s="447"/>
      <c r="AT13" s="447"/>
      <c r="AU13" s="447"/>
      <c r="AV13" s="447"/>
      <c r="AW13" s="409"/>
      <c r="AX13" s="409" t="s">
        <v>999</v>
      </c>
    </row>
    <row r="14" spans="2:50" ht="24" customHeight="1">
      <c r="Z14" s="627" t="s">
        <v>1053</v>
      </c>
      <c r="AA14" s="628"/>
      <c r="AB14" s="628"/>
      <c r="AC14" s="628"/>
      <c r="AD14" s="628"/>
      <c r="AE14" s="439"/>
      <c r="AF14" s="629" t="s">
        <v>1054</v>
      </c>
      <c r="AG14" s="629"/>
      <c r="AH14" s="629"/>
      <c r="AI14" s="629"/>
      <c r="AJ14" s="629"/>
    </row>
  </sheetData>
  <mergeCells count="30">
    <mergeCell ref="B2:L2"/>
    <mergeCell ref="B3:L3"/>
    <mergeCell ref="B4:B5"/>
    <mergeCell ref="C4:E4"/>
    <mergeCell ref="F4:H4"/>
    <mergeCell ref="I4:K4"/>
    <mergeCell ref="L4:L5"/>
    <mergeCell ref="N2:X2"/>
    <mergeCell ref="N3:X3"/>
    <mergeCell ref="N4:N5"/>
    <mergeCell ref="O4:Q4"/>
    <mergeCell ref="R4:T4"/>
    <mergeCell ref="U4:W4"/>
    <mergeCell ref="X4:X5"/>
    <mergeCell ref="Z14:AD14"/>
    <mergeCell ref="AF14:AJ14"/>
    <mergeCell ref="AN2:AX2"/>
    <mergeCell ref="AN3:AX3"/>
    <mergeCell ref="AN4:AN5"/>
    <mergeCell ref="AO4:AQ4"/>
    <mergeCell ref="AR4:AT4"/>
    <mergeCell ref="AU4:AW4"/>
    <mergeCell ref="AX4:AX5"/>
    <mergeCell ref="Z2:AJ2"/>
    <mergeCell ref="Z3:AJ3"/>
    <mergeCell ref="Z4:Z5"/>
    <mergeCell ref="AA4:AC4"/>
    <mergeCell ref="AD4:AF4"/>
    <mergeCell ref="AG4:AI4"/>
    <mergeCell ref="AJ4:AJ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D995-112D-4852-BA8B-E5C525C2DB03}">
  <dimension ref="B1:E14"/>
  <sheetViews>
    <sheetView showGridLines="0" rightToLeft="1" zoomScale="103" zoomScaleNormal="100" workbookViewId="0">
      <selection activeCell="G11" sqref="G11"/>
    </sheetView>
  </sheetViews>
  <sheetFormatPr defaultColWidth="8.54296875" defaultRowHeight="24" customHeight="1"/>
  <cols>
    <col min="1" max="1" width="10.54296875" style="60" customWidth="1"/>
    <col min="2" max="5" width="15.7265625" style="60" customWidth="1"/>
    <col min="6" max="16384" width="8.54296875" style="60"/>
  </cols>
  <sheetData>
    <row r="1" spans="2:5" ht="50.25" customHeight="1">
      <c r="B1" s="23"/>
      <c r="C1" s="23"/>
      <c r="D1" s="23"/>
      <c r="E1" s="23"/>
    </row>
    <row r="2" spans="2:5" ht="37" customHeight="1">
      <c r="B2" s="635" t="s">
        <v>1079</v>
      </c>
      <c r="C2" s="635"/>
      <c r="D2" s="635"/>
      <c r="E2" s="635"/>
    </row>
    <row r="3" spans="2:5" ht="44.5" customHeight="1">
      <c r="B3" s="636" t="s">
        <v>1080</v>
      </c>
      <c r="C3" s="636"/>
      <c r="D3" s="636"/>
      <c r="E3" s="636"/>
    </row>
    <row r="4" spans="2:5" ht="29.5" customHeight="1">
      <c r="B4" s="634" t="s">
        <v>1074</v>
      </c>
      <c r="C4" s="634" t="s">
        <v>1055</v>
      </c>
      <c r="D4" s="634"/>
      <c r="E4" s="634"/>
    </row>
    <row r="5" spans="2:5" ht="29.5" customHeight="1">
      <c r="B5" s="634"/>
      <c r="C5" s="458" t="s">
        <v>1056</v>
      </c>
      <c r="D5" s="458" t="s">
        <v>1057</v>
      </c>
      <c r="E5" s="458" t="s">
        <v>370</v>
      </c>
    </row>
    <row r="6" spans="2:5" ht="24" customHeight="1">
      <c r="B6" s="469">
        <v>2021</v>
      </c>
      <c r="C6" s="459">
        <v>2.9467036589323212E-3</v>
      </c>
      <c r="D6" s="459">
        <v>0.63759161336538073</v>
      </c>
      <c r="E6" s="460">
        <v>0.46669752627381345</v>
      </c>
    </row>
    <row r="7" spans="2:5" ht="24" customHeight="1">
      <c r="B7" s="469">
        <v>2022</v>
      </c>
      <c r="C7" s="459">
        <v>2.0750580472474215E-3</v>
      </c>
      <c r="D7" s="459">
        <v>0.68267511286887583</v>
      </c>
      <c r="E7" s="460">
        <v>0.47768901459813734</v>
      </c>
    </row>
    <row r="8" spans="2:5" ht="24" customHeight="1">
      <c r="B8" s="469">
        <v>2023</v>
      </c>
      <c r="C8" s="459">
        <v>5.1890336475626407E-3</v>
      </c>
      <c r="D8" s="459">
        <v>0.66514866006637985</v>
      </c>
      <c r="E8" s="460">
        <v>0.47916348610183057</v>
      </c>
    </row>
    <row r="9" spans="2:5" s="466" customFormat="1" ht="24" customHeight="1" thickBot="1">
      <c r="B9" s="470">
        <v>2024</v>
      </c>
      <c r="C9" s="467">
        <v>5.1890336475626407E-3</v>
      </c>
      <c r="D9" s="467">
        <v>0.66514866006637985</v>
      </c>
      <c r="E9" s="468">
        <v>0.47916348610183057</v>
      </c>
    </row>
    <row r="10" spans="2:5" s="466" customFormat="1" ht="24" customHeight="1">
      <c r="B10" s="7" t="s">
        <v>1071</v>
      </c>
      <c r="C10" s="60"/>
      <c r="D10" s="60"/>
      <c r="E10" s="23" t="s">
        <v>1072</v>
      </c>
    </row>
    <row r="11" spans="2:5" s="466" customFormat="1" ht="40" customHeight="1">
      <c r="B11" s="633" t="s">
        <v>1076</v>
      </c>
      <c r="C11" s="633"/>
      <c r="D11" s="632" t="s">
        <v>1077</v>
      </c>
      <c r="E11" s="632"/>
    </row>
    <row r="12" spans="2:5" s="466" customFormat="1" ht="24" customHeight="1">
      <c r="B12" s="60"/>
      <c r="C12" s="60"/>
      <c r="D12" s="60"/>
      <c r="E12" s="60"/>
    </row>
    <row r="13" spans="2:5" s="466" customFormat="1" ht="24" customHeight="1">
      <c r="B13" s="60"/>
      <c r="C13" s="60"/>
      <c r="D13" s="60"/>
      <c r="E13" s="60"/>
    </row>
    <row r="14" spans="2:5" s="466" customFormat="1" ht="24" customHeight="1">
      <c r="B14" s="60"/>
      <c r="C14" s="60"/>
      <c r="D14" s="60"/>
      <c r="E14" s="60"/>
    </row>
  </sheetData>
  <mergeCells count="6">
    <mergeCell ref="D11:E11"/>
    <mergeCell ref="B11:C11"/>
    <mergeCell ref="B4:B5"/>
    <mergeCell ref="C4:E4"/>
    <mergeCell ref="B2:E2"/>
    <mergeCell ref="B3:E3"/>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1D8D-5DDC-47BA-8B42-1F6716C16221}">
  <dimension ref="B1:E14"/>
  <sheetViews>
    <sheetView showGridLines="0" rightToLeft="1" zoomScaleNormal="100" workbookViewId="0"/>
  </sheetViews>
  <sheetFormatPr defaultColWidth="8.54296875" defaultRowHeight="24" customHeight="1"/>
  <cols>
    <col min="1" max="1" width="12" style="60" customWidth="1"/>
    <col min="2" max="2" width="29.453125" style="60" customWidth="1"/>
    <col min="3" max="5" width="16.54296875" style="60" customWidth="1"/>
    <col min="6" max="16384" width="8.54296875" style="60"/>
  </cols>
  <sheetData>
    <row r="1" spans="2:5" ht="50.25" customHeight="1">
      <c r="B1" s="23"/>
      <c r="C1" s="23"/>
      <c r="D1" s="23"/>
      <c r="E1" s="23"/>
    </row>
    <row r="2" spans="2:5" ht="24" customHeight="1">
      <c r="B2" s="600" t="s">
        <v>1070</v>
      </c>
      <c r="C2" s="600"/>
      <c r="D2" s="600"/>
      <c r="E2" s="600"/>
    </row>
    <row r="3" spans="2:5" ht="24" customHeight="1">
      <c r="B3" s="637" t="s">
        <v>1078</v>
      </c>
      <c r="C3" s="637"/>
      <c r="D3" s="637"/>
      <c r="E3" s="637"/>
    </row>
    <row r="4" spans="2:5" ht="30" customHeight="1">
      <c r="B4" s="634" t="s">
        <v>1058</v>
      </c>
      <c r="C4" s="634" t="s">
        <v>1055</v>
      </c>
      <c r="D4" s="634"/>
      <c r="E4" s="634"/>
    </row>
    <row r="5" spans="2:5" ht="30" customHeight="1">
      <c r="B5" s="634"/>
      <c r="C5" s="458" t="s">
        <v>1056</v>
      </c>
      <c r="D5" s="458" t="s">
        <v>1057</v>
      </c>
      <c r="E5" s="458" t="s">
        <v>370</v>
      </c>
    </row>
    <row r="6" spans="2:5" ht="34.5" customHeight="1">
      <c r="B6" s="463">
        <v>2020</v>
      </c>
      <c r="C6" s="459">
        <v>0.56699999999999995</v>
      </c>
      <c r="D6" s="459">
        <v>0.433</v>
      </c>
      <c r="E6" s="460">
        <f t="shared" ref="E6:E11" si="0">D6+C6</f>
        <v>1</v>
      </c>
    </row>
    <row r="7" spans="2:5" ht="34.5" customHeight="1">
      <c r="B7" s="463">
        <v>2021</v>
      </c>
      <c r="C7" s="459">
        <v>0.46700000000000003</v>
      </c>
      <c r="D7" s="459">
        <v>0.53300000000000003</v>
      </c>
      <c r="E7" s="460">
        <f t="shared" si="0"/>
        <v>1</v>
      </c>
    </row>
    <row r="8" spans="2:5" ht="34.5" customHeight="1">
      <c r="B8" s="463">
        <v>2022</v>
      </c>
      <c r="C8" s="459">
        <v>0.47599999999999998</v>
      </c>
      <c r="D8" s="459">
        <v>0.52400000000000002</v>
      </c>
      <c r="E8" s="460">
        <f t="shared" si="0"/>
        <v>1</v>
      </c>
    </row>
    <row r="9" spans="2:5" ht="34.5" customHeight="1">
      <c r="B9" s="463">
        <v>2023</v>
      </c>
      <c r="C9" s="459">
        <v>0.47099999999999997</v>
      </c>
      <c r="D9" s="459">
        <v>0.52900000000000003</v>
      </c>
      <c r="E9" s="460">
        <f t="shared" si="0"/>
        <v>1</v>
      </c>
    </row>
    <row r="10" spans="2:5" ht="34.5" customHeight="1">
      <c r="B10" s="463">
        <v>2024</v>
      </c>
      <c r="C10" s="459">
        <v>0.52800000000000002</v>
      </c>
      <c r="D10" s="459">
        <v>0.47199999999999998</v>
      </c>
      <c r="E10" s="460">
        <f t="shared" si="0"/>
        <v>1</v>
      </c>
    </row>
    <row r="11" spans="2:5" ht="34.5" customHeight="1" thickBot="1">
      <c r="B11" s="464">
        <v>2025</v>
      </c>
      <c r="C11" s="461">
        <v>0.56299999999999994</v>
      </c>
      <c r="D11" s="461">
        <v>0.437</v>
      </c>
      <c r="E11" s="462">
        <f t="shared" si="0"/>
        <v>1</v>
      </c>
    </row>
    <row r="12" spans="2:5" ht="24" customHeight="1">
      <c r="B12" s="23" t="s">
        <v>1059</v>
      </c>
      <c r="C12" s="510" t="s">
        <v>324</v>
      </c>
      <c r="D12" s="510"/>
      <c r="E12" s="510"/>
    </row>
    <row r="13" spans="2:5" ht="24" customHeight="1">
      <c r="B13" s="23" t="s">
        <v>1060</v>
      </c>
      <c r="E13" s="62" t="s">
        <v>1061</v>
      </c>
    </row>
    <row r="14" spans="2:5" ht="24" customHeight="1">
      <c r="B14" s="238"/>
    </row>
  </sheetData>
  <mergeCells count="5">
    <mergeCell ref="C12:E12"/>
    <mergeCell ref="B2:E2"/>
    <mergeCell ref="B3:E3"/>
    <mergeCell ref="B4:B5"/>
    <mergeCell ref="C4:E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600" t="s">
        <v>1062</v>
      </c>
      <c r="C2" s="600"/>
      <c r="D2" s="600"/>
    </row>
    <row r="3" spans="2:6" ht="25" customHeight="1">
      <c r="B3" s="639" t="s">
        <v>1063</v>
      </c>
      <c r="C3" s="639"/>
      <c r="D3" s="639"/>
    </row>
    <row r="4" spans="2:6" s="1" customFormat="1" ht="34.5" customHeight="1">
      <c r="B4" s="638" t="s">
        <v>1064</v>
      </c>
      <c r="C4" s="625"/>
      <c r="D4" s="638" t="s">
        <v>1065</v>
      </c>
    </row>
    <row r="5" spans="2:6" s="1" customFormat="1" ht="34.5" customHeight="1">
      <c r="B5" s="26" t="s">
        <v>1066</v>
      </c>
      <c r="C5" s="26" t="s">
        <v>1067</v>
      </c>
      <c r="D5" s="625"/>
    </row>
    <row r="6" spans="2:6" s="1" customFormat="1" ht="25" customHeight="1" thickBot="1">
      <c r="B6" s="80">
        <v>24</v>
      </c>
      <c r="C6" s="80">
        <v>9</v>
      </c>
      <c r="D6" s="89">
        <f>SUM(B6:C6)</f>
        <v>33</v>
      </c>
      <c r="F6" s="58"/>
    </row>
    <row r="7" spans="2:6" ht="25" customHeight="1">
      <c r="B7" s="114" t="s">
        <v>1068</v>
      </c>
      <c r="C7" s="90"/>
      <c r="D7" s="91" t="s">
        <v>1069</v>
      </c>
      <c r="F7" s="59"/>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5A92-D8C9-4E91-A19D-DC4D59866128}">
  <dimension ref="B1:AF15"/>
  <sheetViews>
    <sheetView showGridLines="0" rightToLeft="1" topLeftCell="Q1" zoomScale="118" zoomScaleNormal="118" workbookViewId="0">
      <selection activeCell="AC10" sqref="AC10"/>
    </sheetView>
  </sheetViews>
  <sheetFormatPr defaultColWidth="8.7265625" defaultRowHeight="24" customHeight="1"/>
  <cols>
    <col min="1" max="2" width="15.54296875" style="60" customWidth="1"/>
    <col min="3" max="7" width="11.54296875" style="60" customWidth="1"/>
    <col min="8" max="8" width="15.54296875" style="60" customWidth="1"/>
    <col min="9" max="9" width="8.7265625" style="60"/>
    <col min="10" max="10" width="22.453125" style="60" customWidth="1"/>
    <col min="11" max="15" width="8.7265625" style="60"/>
    <col min="16" max="16" width="22.453125" style="60" customWidth="1"/>
    <col min="17" max="17" width="8.7265625" style="60"/>
    <col min="18" max="18" width="25.26953125" style="60" customWidth="1"/>
    <col min="19" max="20" width="8.7265625" style="60"/>
    <col min="21" max="23" width="8.7265625" style="60" customWidth="1"/>
    <col min="24" max="24" width="25.26953125" style="60" customWidth="1"/>
    <col min="25" max="25" width="8.7265625" style="60"/>
    <col min="26" max="26" width="25.26953125" style="60" customWidth="1"/>
    <col min="27" max="31" width="8.7265625" style="60"/>
    <col min="32" max="32" width="25.26953125" style="60" customWidth="1"/>
    <col min="33" max="16384" width="8.7265625" style="60"/>
  </cols>
  <sheetData>
    <row r="1" spans="2:32" ht="50.15" customHeight="1"/>
    <row r="2" spans="2:32" ht="24" customHeight="1">
      <c r="B2" s="511" t="s">
        <v>339</v>
      </c>
      <c r="C2" s="511"/>
      <c r="D2" s="511"/>
      <c r="E2" s="511"/>
      <c r="F2" s="511"/>
      <c r="G2" s="511"/>
      <c r="H2" s="511"/>
      <c r="J2" s="511" t="s">
        <v>340</v>
      </c>
      <c r="K2" s="511"/>
      <c r="L2" s="511"/>
      <c r="M2" s="511"/>
      <c r="N2" s="511"/>
      <c r="O2" s="511"/>
      <c r="P2" s="511"/>
      <c r="R2" s="511" t="s">
        <v>341</v>
      </c>
      <c r="S2" s="511"/>
      <c r="T2" s="511"/>
      <c r="U2" s="511"/>
      <c r="V2" s="511"/>
      <c r="W2" s="511"/>
      <c r="X2" s="511"/>
      <c r="Z2" s="511" t="s">
        <v>1085</v>
      </c>
      <c r="AA2" s="511"/>
      <c r="AB2" s="511"/>
      <c r="AC2" s="511"/>
      <c r="AD2" s="511"/>
      <c r="AE2" s="511"/>
      <c r="AF2" s="511"/>
    </row>
    <row r="3" spans="2:32" ht="24" customHeight="1">
      <c r="B3" s="512" t="s">
        <v>342</v>
      </c>
      <c r="C3" s="512"/>
      <c r="D3" s="512"/>
      <c r="E3" s="512"/>
      <c r="F3" s="512"/>
      <c r="G3" s="512"/>
      <c r="H3" s="512"/>
      <c r="J3" s="512" t="s">
        <v>343</v>
      </c>
      <c r="K3" s="512"/>
      <c r="L3" s="512"/>
      <c r="M3" s="512"/>
      <c r="N3" s="512"/>
      <c r="O3" s="512"/>
      <c r="P3" s="512"/>
      <c r="R3" s="512" t="s">
        <v>344</v>
      </c>
      <c r="S3" s="512"/>
      <c r="T3" s="512"/>
      <c r="U3" s="512"/>
      <c r="V3" s="512"/>
      <c r="W3" s="512"/>
      <c r="X3" s="512"/>
      <c r="Z3" s="512" t="s">
        <v>345</v>
      </c>
      <c r="AA3" s="512"/>
      <c r="AB3" s="512"/>
      <c r="AC3" s="512"/>
      <c r="AD3" s="512"/>
      <c r="AE3" s="512"/>
      <c r="AF3" s="512"/>
    </row>
    <row r="4" spans="2:32" ht="25" customHeight="1">
      <c r="B4" s="513" t="s">
        <v>1025</v>
      </c>
      <c r="C4" s="515" t="s">
        <v>328</v>
      </c>
      <c r="D4" s="516"/>
      <c r="E4" s="515" t="s">
        <v>329</v>
      </c>
      <c r="F4" s="516"/>
      <c r="G4" s="517" t="s">
        <v>346</v>
      </c>
      <c r="H4" s="518" t="s">
        <v>1026</v>
      </c>
      <c r="J4" s="513" t="s">
        <v>1025</v>
      </c>
      <c r="K4" s="515" t="s">
        <v>328</v>
      </c>
      <c r="L4" s="516"/>
      <c r="M4" s="515" t="s">
        <v>329</v>
      </c>
      <c r="N4" s="516"/>
      <c r="O4" s="517" t="s">
        <v>346</v>
      </c>
      <c r="P4" s="518" t="s">
        <v>1026</v>
      </c>
      <c r="R4" s="513" t="s">
        <v>1025</v>
      </c>
      <c r="S4" s="515" t="s">
        <v>328</v>
      </c>
      <c r="T4" s="516"/>
      <c r="U4" s="515" t="s">
        <v>329</v>
      </c>
      <c r="V4" s="516"/>
      <c r="W4" s="517" t="s">
        <v>346</v>
      </c>
      <c r="X4" s="518" t="s">
        <v>1026</v>
      </c>
      <c r="Z4" s="513" t="s">
        <v>1025</v>
      </c>
      <c r="AA4" s="515" t="s">
        <v>328</v>
      </c>
      <c r="AB4" s="516"/>
      <c r="AC4" s="515" t="s">
        <v>329</v>
      </c>
      <c r="AD4" s="516"/>
      <c r="AE4" s="517" t="s">
        <v>346</v>
      </c>
      <c r="AF4" s="518" t="s">
        <v>1026</v>
      </c>
    </row>
    <row r="5" spans="2:32" ht="25" customHeight="1">
      <c r="B5" s="514"/>
      <c r="C5" s="520" t="s">
        <v>331</v>
      </c>
      <c r="D5" s="521"/>
      <c r="E5" s="522" t="s">
        <v>332</v>
      </c>
      <c r="F5" s="523"/>
      <c r="G5" s="506"/>
      <c r="H5" s="519"/>
      <c r="J5" s="514"/>
      <c r="K5" s="520" t="s">
        <v>331</v>
      </c>
      <c r="L5" s="521"/>
      <c r="M5" s="522" t="s">
        <v>332</v>
      </c>
      <c r="N5" s="523"/>
      <c r="O5" s="506"/>
      <c r="P5" s="519"/>
      <c r="R5" s="514"/>
      <c r="S5" s="520" t="s">
        <v>331</v>
      </c>
      <c r="T5" s="521"/>
      <c r="U5" s="522" t="s">
        <v>332</v>
      </c>
      <c r="V5" s="523"/>
      <c r="W5" s="506"/>
      <c r="X5" s="519"/>
      <c r="Z5" s="514"/>
      <c r="AA5" s="520" t="s">
        <v>331</v>
      </c>
      <c r="AB5" s="521"/>
      <c r="AC5" s="522" t="s">
        <v>332</v>
      </c>
      <c r="AD5" s="523"/>
      <c r="AE5" s="506"/>
      <c r="AF5" s="519"/>
    </row>
    <row r="6" spans="2:32" ht="25" customHeight="1">
      <c r="B6" s="514"/>
      <c r="C6" s="27" t="s">
        <v>333</v>
      </c>
      <c r="D6" s="27" t="s">
        <v>334</v>
      </c>
      <c r="E6" s="28" t="s">
        <v>333</v>
      </c>
      <c r="F6" s="29" t="s">
        <v>334</v>
      </c>
      <c r="G6" s="524" t="s">
        <v>322</v>
      </c>
      <c r="H6" s="519"/>
      <c r="J6" s="514"/>
      <c r="K6" s="27" t="s">
        <v>333</v>
      </c>
      <c r="L6" s="27" t="s">
        <v>334</v>
      </c>
      <c r="M6" s="28" t="s">
        <v>333</v>
      </c>
      <c r="N6" s="29" t="s">
        <v>334</v>
      </c>
      <c r="O6" s="524" t="s">
        <v>322</v>
      </c>
      <c r="P6" s="519"/>
      <c r="R6" s="514"/>
      <c r="S6" s="27" t="s">
        <v>333</v>
      </c>
      <c r="T6" s="27" t="s">
        <v>334</v>
      </c>
      <c r="U6" s="28" t="s">
        <v>333</v>
      </c>
      <c r="V6" s="29" t="s">
        <v>334</v>
      </c>
      <c r="W6" s="524" t="s">
        <v>322</v>
      </c>
      <c r="X6" s="519"/>
      <c r="Z6" s="514"/>
      <c r="AA6" s="27" t="s">
        <v>333</v>
      </c>
      <c r="AB6" s="27" t="s">
        <v>334</v>
      </c>
      <c r="AC6" s="28" t="s">
        <v>333</v>
      </c>
      <c r="AD6" s="29" t="s">
        <v>334</v>
      </c>
      <c r="AE6" s="524" t="s">
        <v>322</v>
      </c>
      <c r="AF6" s="519"/>
    </row>
    <row r="7" spans="2:32" ht="25" customHeight="1">
      <c r="B7" s="514"/>
      <c r="C7" s="30" t="s">
        <v>335</v>
      </c>
      <c r="D7" s="31" t="s">
        <v>336</v>
      </c>
      <c r="E7" s="31" t="s">
        <v>335</v>
      </c>
      <c r="F7" s="32" t="s">
        <v>336</v>
      </c>
      <c r="G7" s="525"/>
      <c r="H7" s="519"/>
      <c r="J7" s="514"/>
      <c r="K7" s="30" t="s">
        <v>335</v>
      </c>
      <c r="L7" s="31" t="s">
        <v>336</v>
      </c>
      <c r="M7" s="31" t="s">
        <v>335</v>
      </c>
      <c r="N7" s="32" t="s">
        <v>336</v>
      </c>
      <c r="O7" s="525"/>
      <c r="P7" s="519"/>
      <c r="R7" s="514"/>
      <c r="S7" s="30" t="s">
        <v>335</v>
      </c>
      <c r="T7" s="31" t="s">
        <v>336</v>
      </c>
      <c r="U7" s="31" t="s">
        <v>335</v>
      </c>
      <c r="V7" s="32" t="s">
        <v>336</v>
      </c>
      <c r="W7" s="525"/>
      <c r="X7" s="519"/>
      <c r="Z7" s="514"/>
      <c r="AA7" s="30" t="s">
        <v>335</v>
      </c>
      <c r="AB7" s="31" t="s">
        <v>336</v>
      </c>
      <c r="AC7" s="31" t="s">
        <v>335</v>
      </c>
      <c r="AD7" s="32" t="s">
        <v>336</v>
      </c>
      <c r="AE7" s="525"/>
      <c r="AF7" s="519"/>
    </row>
    <row r="8" spans="2:32" ht="25" customHeight="1">
      <c r="B8" s="164" t="s">
        <v>347</v>
      </c>
      <c r="C8" s="165">
        <v>7286</v>
      </c>
      <c r="D8" s="165">
        <v>2095</v>
      </c>
      <c r="E8" s="165">
        <v>619</v>
      </c>
      <c r="F8" s="165">
        <v>8140</v>
      </c>
      <c r="G8" s="166">
        <v>18140</v>
      </c>
      <c r="H8" s="167" t="s">
        <v>348</v>
      </c>
      <c r="J8" s="164" t="s">
        <v>347</v>
      </c>
      <c r="K8" s="165">
        <v>6498</v>
      </c>
      <c r="L8" s="165">
        <v>2047</v>
      </c>
      <c r="M8" s="165">
        <v>581</v>
      </c>
      <c r="N8" s="165">
        <v>8246</v>
      </c>
      <c r="O8" s="166">
        <v>17372</v>
      </c>
      <c r="P8" s="167" t="s">
        <v>348</v>
      </c>
      <c r="R8" s="164" t="s">
        <v>347</v>
      </c>
      <c r="S8" s="251">
        <v>5707</v>
      </c>
      <c r="T8" s="251">
        <v>1955</v>
      </c>
      <c r="U8" s="251">
        <v>548</v>
      </c>
      <c r="V8" s="251">
        <v>7618</v>
      </c>
      <c r="W8" s="252">
        <v>15828</v>
      </c>
      <c r="X8" s="167" t="s">
        <v>348</v>
      </c>
      <c r="Z8" s="164" t="s">
        <v>347</v>
      </c>
      <c r="AA8" s="251">
        <v>7654</v>
      </c>
      <c r="AB8" s="251">
        <v>2325</v>
      </c>
      <c r="AC8" s="251">
        <v>660</v>
      </c>
      <c r="AD8" s="251">
        <v>7741</v>
      </c>
      <c r="AE8" s="252">
        <v>18380</v>
      </c>
      <c r="AF8" s="167" t="s">
        <v>348</v>
      </c>
    </row>
    <row r="9" spans="2:32" ht="25" customHeight="1" thickBot="1">
      <c r="B9" s="168" t="s">
        <v>349</v>
      </c>
      <c r="C9" s="169">
        <v>0.40165380374862181</v>
      </c>
      <c r="D9" s="169">
        <v>0.11549062844542447</v>
      </c>
      <c r="E9" s="169">
        <v>3.4123484013230433E-2</v>
      </c>
      <c r="F9" s="169">
        <v>0.44873208379272328</v>
      </c>
      <c r="G9" s="169">
        <v>1</v>
      </c>
      <c r="H9" s="167" t="s">
        <v>350</v>
      </c>
      <c r="J9" s="168" t="s">
        <v>349</v>
      </c>
      <c r="K9" s="169">
        <v>0.37405019571724613</v>
      </c>
      <c r="L9" s="169">
        <v>0.11783329495740272</v>
      </c>
      <c r="M9" s="169">
        <v>3.3444623532120653E-2</v>
      </c>
      <c r="N9" s="169">
        <v>0.4746718857932305</v>
      </c>
      <c r="O9" s="169">
        <v>1</v>
      </c>
      <c r="P9" s="167" t="s">
        <v>350</v>
      </c>
      <c r="R9" s="168" t="s">
        <v>349</v>
      </c>
      <c r="S9" s="169">
        <v>0.3605635582512004</v>
      </c>
      <c r="T9" s="169">
        <v>0.12351528936062674</v>
      </c>
      <c r="U9" s="169">
        <v>3.4622188526661615E-2</v>
      </c>
      <c r="V9" s="169">
        <v>0.48129896386151122</v>
      </c>
      <c r="W9" s="169">
        <v>1</v>
      </c>
      <c r="X9" s="167" t="s">
        <v>350</v>
      </c>
      <c r="Z9" s="168" t="s">
        <v>349</v>
      </c>
      <c r="AA9" s="169">
        <v>0.41643090315560394</v>
      </c>
      <c r="AB9" s="169">
        <v>0.12649619151251359</v>
      </c>
      <c r="AC9" s="169">
        <v>3.5908596300326445E-2</v>
      </c>
      <c r="AD9" s="169">
        <v>0.42116430903155605</v>
      </c>
      <c r="AE9" s="169">
        <v>1</v>
      </c>
      <c r="AF9" s="167" t="s">
        <v>350</v>
      </c>
    </row>
    <row r="10" spans="2:32" ht="68.150000000000006" customHeight="1">
      <c r="B10" s="526" t="s">
        <v>351</v>
      </c>
      <c r="C10" s="526"/>
      <c r="D10" s="526"/>
      <c r="E10" s="110"/>
      <c r="F10" s="510" t="s">
        <v>338</v>
      </c>
      <c r="G10" s="510"/>
      <c r="H10" s="510"/>
      <c r="J10" s="526" t="s">
        <v>351</v>
      </c>
      <c r="K10" s="526"/>
      <c r="L10" s="526"/>
      <c r="M10" s="110"/>
      <c r="N10" s="510" t="s">
        <v>338</v>
      </c>
      <c r="O10" s="510"/>
      <c r="P10" s="510"/>
      <c r="R10" s="526" t="s">
        <v>352</v>
      </c>
      <c r="S10" s="526"/>
      <c r="T10" s="526"/>
      <c r="U10" s="110"/>
      <c r="V10" s="510" t="s">
        <v>353</v>
      </c>
      <c r="W10" s="510"/>
      <c r="X10" s="510"/>
      <c r="Z10" s="526" t="s">
        <v>354</v>
      </c>
      <c r="AA10" s="526"/>
      <c r="AB10" s="526"/>
      <c r="AC10" s="110"/>
      <c r="AD10" s="510" t="s">
        <v>355</v>
      </c>
      <c r="AE10" s="510"/>
      <c r="AF10" s="510"/>
    </row>
    <row r="11" spans="2:32" ht="14">
      <c r="B11" s="170"/>
      <c r="C11" s="171"/>
      <c r="D11" s="171"/>
      <c r="E11" s="171"/>
      <c r="F11" s="171"/>
      <c r="G11" s="171"/>
      <c r="H11" s="170"/>
      <c r="I11" s="170"/>
    </row>
    <row r="12" spans="2:32" ht="14">
      <c r="B12" s="170"/>
      <c r="C12" s="172"/>
      <c r="D12" s="170"/>
      <c r="E12" s="170"/>
      <c r="F12" s="170"/>
      <c r="G12" s="170"/>
      <c r="H12" s="170"/>
      <c r="I12" s="170"/>
    </row>
    <row r="13" spans="2:32" ht="14">
      <c r="B13" s="170"/>
      <c r="C13" s="170"/>
      <c r="D13" s="170"/>
      <c r="E13" s="170"/>
      <c r="F13" s="170"/>
      <c r="G13" s="170"/>
      <c r="H13" s="170"/>
      <c r="I13" s="170"/>
    </row>
    <row r="14" spans="2:32" ht="14">
      <c r="B14" s="170"/>
      <c r="C14" s="170"/>
      <c r="D14" s="170"/>
      <c r="E14" s="170"/>
      <c r="F14" s="170"/>
      <c r="G14" s="170"/>
      <c r="H14" s="170"/>
      <c r="I14" s="170"/>
    </row>
    <row r="15" spans="2:32" ht="14">
      <c r="B15" s="170"/>
      <c r="C15" s="170"/>
      <c r="D15" s="170"/>
      <c r="E15" s="170"/>
      <c r="F15" s="170"/>
      <c r="G15" s="170"/>
      <c r="H15" s="170"/>
      <c r="I15" s="170"/>
    </row>
  </sheetData>
  <mergeCells count="48">
    <mergeCell ref="P4:P7"/>
    <mergeCell ref="K5:L5"/>
    <mergeCell ref="M5:N5"/>
    <mergeCell ref="O6:O7"/>
    <mergeCell ref="B10:D10"/>
    <mergeCell ref="F10:H10"/>
    <mergeCell ref="J4:J7"/>
    <mergeCell ref="K4:L4"/>
    <mergeCell ref="M4:N4"/>
    <mergeCell ref="J10:L10"/>
    <mergeCell ref="N10:P10"/>
    <mergeCell ref="B2:H2"/>
    <mergeCell ref="B3:H3"/>
    <mergeCell ref="B4:B7"/>
    <mergeCell ref="C4:D4"/>
    <mergeCell ref="E4:F4"/>
    <mergeCell ref="G4:G5"/>
    <mergeCell ref="H4:H7"/>
    <mergeCell ref="C5:D5"/>
    <mergeCell ref="E5:F5"/>
    <mergeCell ref="G6:G7"/>
    <mergeCell ref="R10:T10"/>
    <mergeCell ref="V10:X10"/>
    <mergeCell ref="J2:P2"/>
    <mergeCell ref="J3:P3"/>
    <mergeCell ref="Z10:AB10"/>
    <mergeCell ref="R2:X2"/>
    <mergeCell ref="R3:X3"/>
    <mergeCell ref="R4:R7"/>
    <mergeCell ref="S4:T4"/>
    <mergeCell ref="U4:V4"/>
    <mergeCell ref="W4:W5"/>
    <mergeCell ref="X4:X7"/>
    <mergeCell ref="S5:T5"/>
    <mergeCell ref="U5:V5"/>
    <mergeCell ref="W6:W7"/>
    <mergeCell ref="O4:O5"/>
    <mergeCell ref="AD10:AF10"/>
    <mergeCell ref="Z2:AF2"/>
    <mergeCell ref="Z3:AF3"/>
    <mergeCell ref="Z4:Z7"/>
    <mergeCell ref="AA4:AB4"/>
    <mergeCell ref="AC4:AD4"/>
    <mergeCell ref="AE4:AE5"/>
    <mergeCell ref="AF4:AF7"/>
    <mergeCell ref="AA5:AB5"/>
    <mergeCell ref="AC5:AD5"/>
    <mergeCell ref="AE6:AE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761F-4EFF-4B32-AC1E-B77900260D76}">
  <dimension ref="B1:AJ24"/>
  <sheetViews>
    <sheetView showGridLines="0" rightToLeft="1" zoomScaleNormal="100" workbookViewId="0">
      <selection activeCell="B4" sqref="B4:B7"/>
    </sheetView>
  </sheetViews>
  <sheetFormatPr defaultColWidth="8.7265625" defaultRowHeight="24" customHeight="1"/>
  <cols>
    <col min="1" max="2" width="15.54296875" style="60" customWidth="1"/>
    <col min="3" max="8" width="11.54296875" style="60" customWidth="1"/>
    <col min="9" max="9" width="15.54296875" style="60" customWidth="1"/>
    <col min="10" max="10" width="8.7265625" style="60"/>
    <col min="11" max="11" width="26.1796875" style="60" customWidth="1"/>
    <col min="12" max="17" width="8.7265625" style="60"/>
    <col min="18" max="18" width="26.1796875" style="60" customWidth="1"/>
    <col min="19" max="19" width="8.7265625" style="60"/>
    <col min="20" max="20" width="26.1796875" style="60" customWidth="1"/>
    <col min="21" max="26" width="8.7265625" style="60"/>
    <col min="27" max="27" width="26.1796875" style="60" customWidth="1"/>
    <col min="28" max="28" width="8.7265625" style="60"/>
    <col min="29" max="29" width="26.1796875" style="60" customWidth="1"/>
    <col min="30" max="35" width="8.7265625" style="60"/>
    <col min="36" max="36" width="26.1796875" style="60" customWidth="1"/>
    <col min="37" max="16384" width="8.7265625" style="60"/>
  </cols>
  <sheetData>
    <row r="1" spans="2:36" ht="50.15" customHeight="1"/>
    <row r="2" spans="2:36" ht="25" customHeight="1">
      <c r="B2" s="511" t="s">
        <v>356</v>
      </c>
      <c r="C2" s="511"/>
      <c r="D2" s="511"/>
      <c r="E2" s="511"/>
      <c r="F2" s="511"/>
      <c r="G2" s="511"/>
      <c r="H2" s="511"/>
      <c r="I2" s="511"/>
      <c r="K2" s="511" t="s">
        <v>357</v>
      </c>
      <c r="L2" s="511"/>
      <c r="M2" s="511"/>
      <c r="N2" s="511"/>
      <c r="O2" s="511"/>
      <c r="P2" s="511"/>
      <c r="Q2" s="511"/>
      <c r="R2" s="511"/>
      <c r="T2" s="511" t="s">
        <v>358</v>
      </c>
      <c r="U2" s="511"/>
      <c r="V2" s="511"/>
      <c r="W2" s="511"/>
      <c r="X2" s="511"/>
      <c r="Y2" s="511"/>
      <c r="Z2" s="511"/>
      <c r="AA2" s="511"/>
      <c r="AC2" s="511" t="s">
        <v>359</v>
      </c>
      <c r="AD2" s="511"/>
      <c r="AE2" s="511"/>
      <c r="AF2" s="511"/>
      <c r="AG2" s="511"/>
      <c r="AH2" s="511"/>
      <c r="AI2" s="511"/>
      <c r="AJ2" s="511"/>
    </row>
    <row r="3" spans="2:36" ht="25" customHeight="1">
      <c r="B3" s="532" t="s">
        <v>360</v>
      </c>
      <c r="C3" s="532"/>
      <c r="D3" s="532"/>
      <c r="E3" s="532"/>
      <c r="F3" s="532"/>
      <c r="G3" s="532"/>
      <c r="H3" s="532"/>
      <c r="I3" s="532"/>
      <c r="K3" s="532" t="s">
        <v>361</v>
      </c>
      <c r="L3" s="532"/>
      <c r="M3" s="532"/>
      <c r="N3" s="532"/>
      <c r="O3" s="532"/>
      <c r="P3" s="532"/>
      <c r="Q3" s="532"/>
      <c r="R3" s="532"/>
      <c r="T3" s="532" t="s">
        <v>362</v>
      </c>
      <c r="U3" s="532"/>
      <c r="V3" s="532"/>
      <c r="W3" s="532"/>
      <c r="X3" s="532"/>
      <c r="Y3" s="532"/>
      <c r="Z3" s="532"/>
      <c r="AA3" s="532"/>
      <c r="AC3" s="532" t="s">
        <v>363</v>
      </c>
      <c r="AD3" s="532"/>
      <c r="AE3" s="532"/>
      <c r="AF3" s="532"/>
      <c r="AG3" s="532"/>
      <c r="AH3" s="532"/>
      <c r="AI3" s="532"/>
      <c r="AJ3" s="532"/>
    </row>
    <row r="4" spans="2:36" ht="25" customHeight="1">
      <c r="B4" s="513" t="s">
        <v>1025</v>
      </c>
      <c r="C4" s="515" t="s">
        <v>364</v>
      </c>
      <c r="D4" s="533"/>
      <c r="E4" s="533"/>
      <c r="F4" s="515" t="s">
        <v>365</v>
      </c>
      <c r="G4" s="533"/>
      <c r="H4" s="533"/>
      <c r="I4" s="518" t="s">
        <v>1026</v>
      </c>
      <c r="K4" s="513" t="s">
        <v>1025</v>
      </c>
      <c r="L4" s="515" t="s">
        <v>364</v>
      </c>
      <c r="M4" s="533"/>
      <c r="N4" s="533"/>
      <c r="O4" s="515" t="s">
        <v>365</v>
      </c>
      <c r="P4" s="533"/>
      <c r="Q4" s="533"/>
      <c r="R4" s="518" t="s">
        <v>1026</v>
      </c>
      <c r="T4" s="513" t="s">
        <v>1025</v>
      </c>
      <c r="U4" s="515" t="s">
        <v>364</v>
      </c>
      <c r="V4" s="533"/>
      <c r="W4" s="533"/>
      <c r="X4" s="515" t="s">
        <v>365</v>
      </c>
      <c r="Y4" s="533"/>
      <c r="Z4" s="533"/>
      <c r="AA4" s="518" t="s">
        <v>1026</v>
      </c>
      <c r="AC4" s="513" t="s">
        <v>1025</v>
      </c>
      <c r="AD4" s="515" t="s">
        <v>364</v>
      </c>
      <c r="AE4" s="533"/>
      <c r="AF4" s="533"/>
      <c r="AG4" s="515" t="s">
        <v>365</v>
      </c>
      <c r="AH4" s="533"/>
      <c r="AI4" s="533"/>
      <c r="AJ4" s="518" t="s">
        <v>1026</v>
      </c>
    </row>
    <row r="5" spans="2:36" ht="25" customHeight="1">
      <c r="B5" s="514"/>
      <c r="C5" s="527" t="s">
        <v>366</v>
      </c>
      <c r="D5" s="528"/>
      <c r="E5" s="528"/>
      <c r="F5" s="527" t="s">
        <v>367</v>
      </c>
      <c r="G5" s="528"/>
      <c r="H5" s="528"/>
      <c r="I5" s="519"/>
      <c r="K5" s="514"/>
      <c r="L5" s="527" t="s">
        <v>366</v>
      </c>
      <c r="M5" s="528"/>
      <c r="N5" s="528"/>
      <c r="O5" s="527" t="s">
        <v>367</v>
      </c>
      <c r="P5" s="528"/>
      <c r="Q5" s="528"/>
      <c r="R5" s="519"/>
      <c r="T5" s="514"/>
      <c r="U5" s="527" t="s">
        <v>366</v>
      </c>
      <c r="V5" s="528"/>
      <c r="W5" s="528"/>
      <c r="X5" s="527" t="s">
        <v>367</v>
      </c>
      <c r="Y5" s="528"/>
      <c r="Z5" s="528"/>
      <c r="AA5" s="519"/>
      <c r="AC5" s="514"/>
      <c r="AD5" s="527" t="s">
        <v>366</v>
      </c>
      <c r="AE5" s="528"/>
      <c r="AF5" s="528"/>
      <c r="AG5" s="527" t="s">
        <v>367</v>
      </c>
      <c r="AH5" s="528"/>
      <c r="AI5" s="528"/>
      <c r="AJ5" s="519"/>
    </row>
    <row r="6" spans="2:36" ht="25" customHeight="1">
      <c r="B6" s="514"/>
      <c r="C6" s="28" t="s">
        <v>368</v>
      </c>
      <c r="D6" s="27" t="s">
        <v>369</v>
      </c>
      <c r="E6" s="529" t="s">
        <v>370</v>
      </c>
      <c r="F6" s="28" t="s">
        <v>368</v>
      </c>
      <c r="G6" s="27" t="s">
        <v>369</v>
      </c>
      <c r="H6" s="529" t="s">
        <v>371</v>
      </c>
      <c r="I6" s="519"/>
      <c r="K6" s="514"/>
      <c r="L6" s="28" t="s">
        <v>368</v>
      </c>
      <c r="M6" s="27" t="s">
        <v>369</v>
      </c>
      <c r="N6" s="529" t="s">
        <v>370</v>
      </c>
      <c r="O6" s="28" t="s">
        <v>368</v>
      </c>
      <c r="P6" s="27" t="s">
        <v>369</v>
      </c>
      <c r="Q6" s="529" t="s">
        <v>371</v>
      </c>
      <c r="R6" s="519"/>
      <c r="T6" s="514"/>
      <c r="U6" s="28" t="s">
        <v>368</v>
      </c>
      <c r="V6" s="27" t="s">
        <v>369</v>
      </c>
      <c r="W6" s="529" t="s">
        <v>370</v>
      </c>
      <c r="X6" s="28" t="s">
        <v>368</v>
      </c>
      <c r="Y6" s="27" t="s">
        <v>369</v>
      </c>
      <c r="Z6" s="529" t="s">
        <v>371</v>
      </c>
      <c r="AA6" s="519"/>
      <c r="AC6" s="514"/>
      <c r="AD6" s="28" t="s">
        <v>368</v>
      </c>
      <c r="AE6" s="27" t="s">
        <v>369</v>
      </c>
      <c r="AF6" s="529" t="s">
        <v>370</v>
      </c>
      <c r="AG6" s="28" t="s">
        <v>368</v>
      </c>
      <c r="AH6" s="27" t="s">
        <v>369</v>
      </c>
      <c r="AI6" s="529" t="s">
        <v>371</v>
      </c>
      <c r="AJ6" s="519"/>
    </row>
    <row r="7" spans="2:36" ht="25" customHeight="1">
      <c r="B7" s="514"/>
      <c r="C7" s="31" t="s">
        <v>166</v>
      </c>
      <c r="D7" s="31" t="s">
        <v>162</v>
      </c>
      <c r="E7" s="530"/>
      <c r="F7" s="31" t="s">
        <v>166</v>
      </c>
      <c r="G7" s="31" t="s">
        <v>162</v>
      </c>
      <c r="H7" s="530"/>
      <c r="I7" s="519"/>
      <c r="K7" s="514"/>
      <c r="L7" s="31" t="s">
        <v>166</v>
      </c>
      <c r="M7" s="31" t="s">
        <v>162</v>
      </c>
      <c r="N7" s="530"/>
      <c r="O7" s="31" t="s">
        <v>166</v>
      </c>
      <c r="P7" s="31" t="s">
        <v>162</v>
      </c>
      <c r="Q7" s="530"/>
      <c r="R7" s="519"/>
      <c r="T7" s="514"/>
      <c r="U7" s="31" t="s">
        <v>166</v>
      </c>
      <c r="V7" s="31" t="s">
        <v>162</v>
      </c>
      <c r="W7" s="530"/>
      <c r="X7" s="31" t="s">
        <v>166</v>
      </c>
      <c r="Y7" s="31" t="s">
        <v>162</v>
      </c>
      <c r="Z7" s="530"/>
      <c r="AA7" s="519"/>
      <c r="AC7" s="514"/>
      <c r="AD7" s="31" t="s">
        <v>166</v>
      </c>
      <c r="AE7" s="31" t="s">
        <v>162</v>
      </c>
      <c r="AF7" s="530"/>
      <c r="AG7" s="31" t="s">
        <v>166</v>
      </c>
      <c r="AH7" s="31" t="s">
        <v>162</v>
      </c>
      <c r="AI7" s="530"/>
      <c r="AJ7" s="519"/>
    </row>
    <row r="8" spans="2:36" ht="25" customHeight="1">
      <c r="B8" s="173" t="s">
        <v>320</v>
      </c>
      <c r="C8" s="174">
        <v>7286</v>
      </c>
      <c r="D8" s="174">
        <v>2714</v>
      </c>
      <c r="E8" s="175">
        <v>10000</v>
      </c>
      <c r="F8" s="174">
        <v>8140</v>
      </c>
      <c r="G8" s="174">
        <v>2714</v>
      </c>
      <c r="H8" s="175">
        <v>10854</v>
      </c>
      <c r="I8" s="176" t="s">
        <v>322</v>
      </c>
      <c r="K8" s="173" t="s">
        <v>320</v>
      </c>
      <c r="L8" s="174">
        <v>6498</v>
      </c>
      <c r="M8" s="174">
        <v>2628</v>
      </c>
      <c r="N8" s="175">
        <v>9126</v>
      </c>
      <c r="O8" s="174">
        <v>8246</v>
      </c>
      <c r="P8" s="174">
        <v>2628</v>
      </c>
      <c r="Q8" s="175">
        <v>10874</v>
      </c>
      <c r="R8" s="176" t="s">
        <v>322</v>
      </c>
      <c r="T8" s="253" t="s">
        <v>320</v>
      </c>
      <c r="U8" s="254">
        <v>5707</v>
      </c>
      <c r="V8" s="254">
        <v>2503</v>
      </c>
      <c r="W8" s="255">
        <v>8210</v>
      </c>
      <c r="X8" s="254">
        <v>7618</v>
      </c>
      <c r="Y8" s="254">
        <v>2503</v>
      </c>
      <c r="Z8" s="255">
        <v>10121</v>
      </c>
      <c r="AA8" s="256" t="s">
        <v>322</v>
      </c>
      <c r="AC8" s="253" t="s">
        <v>320</v>
      </c>
      <c r="AD8" s="254">
        <v>7654</v>
      </c>
      <c r="AE8" s="254">
        <v>2985</v>
      </c>
      <c r="AF8" s="255">
        <v>10639</v>
      </c>
      <c r="AG8" s="254">
        <v>7741</v>
      </c>
      <c r="AH8" s="254">
        <v>2985</v>
      </c>
      <c r="AI8" s="255">
        <v>10726</v>
      </c>
      <c r="AJ8" s="256" t="s">
        <v>322</v>
      </c>
    </row>
    <row r="9" spans="2:36" ht="25" customHeight="1" thickBot="1">
      <c r="B9" s="177" t="s">
        <v>349</v>
      </c>
      <c r="C9" s="120">
        <v>0.72860000000000003</v>
      </c>
      <c r="D9" s="120">
        <v>0.27139999999999997</v>
      </c>
      <c r="E9" s="120">
        <v>1</v>
      </c>
      <c r="F9" s="120">
        <v>0.74995393403353605</v>
      </c>
      <c r="G9" s="120">
        <v>0.250046065966464</v>
      </c>
      <c r="H9" s="120">
        <v>1</v>
      </c>
      <c r="I9" s="178" t="s">
        <v>350</v>
      </c>
      <c r="K9" s="177" t="s">
        <v>349</v>
      </c>
      <c r="L9" s="120">
        <v>0.71203155818540431</v>
      </c>
      <c r="M9" s="120">
        <v>0.28796844181459569</v>
      </c>
      <c r="N9" s="120">
        <v>1</v>
      </c>
      <c r="O9" s="120">
        <v>0.75832260437741406</v>
      </c>
      <c r="P9" s="120">
        <v>0.24167739562258597</v>
      </c>
      <c r="Q9" s="120">
        <v>1</v>
      </c>
      <c r="R9" s="178" t="s">
        <v>350</v>
      </c>
      <c r="T9" s="177" t="s">
        <v>349</v>
      </c>
      <c r="U9" s="257">
        <v>0.69512789281364185</v>
      </c>
      <c r="V9" s="257">
        <v>0.3048721071863581</v>
      </c>
      <c r="W9" s="257">
        <v>1</v>
      </c>
      <c r="X9" s="257">
        <v>0.75269242169746076</v>
      </c>
      <c r="Y9" s="257">
        <v>0.24730757830253927</v>
      </c>
      <c r="Z9" s="257">
        <v>1</v>
      </c>
      <c r="AA9" s="178" t="s">
        <v>350</v>
      </c>
      <c r="AC9" s="177" t="s">
        <v>349</v>
      </c>
      <c r="AD9" s="257">
        <v>0.71942851771783067</v>
      </c>
      <c r="AE9" s="257">
        <v>0.28057148228216938</v>
      </c>
      <c r="AF9" s="257">
        <v>1</v>
      </c>
      <c r="AG9" s="257">
        <v>0.72170426999813542</v>
      </c>
      <c r="AH9" s="257">
        <v>0.27829573000186464</v>
      </c>
      <c r="AI9" s="257">
        <v>1</v>
      </c>
      <c r="AJ9" s="178" t="s">
        <v>350</v>
      </c>
    </row>
    <row r="10" spans="2:36" ht="63" customHeight="1">
      <c r="B10" s="531" t="s">
        <v>372</v>
      </c>
      <c r="C10" s="497"/>
      <c r="D10" s="497"/>
      <c r="E10" s="497"/>
      <c r="F10" s="488" t="s">
        <v>373</v>
      </c>
      <c r="G10" s="488"/>
      <c r="H10" s="488"/>
      <c r="I10" s="488"/>
      <c r="K10" s="531" t="s">
        <v>372</v>
      </c>
      <c r="L10" s="497"/>
      <c r="M10" s="497"/>
      <c r="N10" s="497"/>
      <c r="O10" s="488" t="s">
        <v>373</v>
      </c>
      <c r="P10" s="488"/>
      <c r="Q10" s="488"/>
      <c r="R10" s="488"/>
      <c r="T10" s="531" t="s">
        <v>374</v>
      </c>
      <c r="U10" s="497"/>
      <c r="V10" s="497"/>
      <c r="W10" s="497"/>
      <c r="X10" s="488" t="s">
        <v>375</v>
      </c>
      <c r="Y10" s="488"/>
      <c r="Z10" s="488"/>
      <c r="AA10" s="488"/>
      <c r="AC10" s="531" t="s">
        <v>374</v>
      </c>
      <c r="AD10" s="497"/>
      <c r="AE10" s="497"/>
      <c r="AF10" s="497"/>
      <c r="AG10" s="488" t="s">
        <v>376</v>
      </c>
      <c r="AH10" s="488"/>
      <c r="AI10" s="488"/>
      <c r="AJ10" s="488"/>
    </row>
    <row r="11" spans="2:36" ht="29.5" customHeight="1">
      <c r="B11" s="497" t="s">
        <v>352</v>
      </c>
      <c r="C11" s="497"/>
      <c r="D11" s="497"/>
      <c r="E11" s="497"/>
      <c r="F11" s="488" t="s">
        <v>377</v>
      </c>
      <c r="G11" s="488"/>
      <c r="H11" s="488"/>
      <c r="I11" s="488"/>
      <c r="K11" s="497" t="s">
        <v>352</v>
      </c>
      <c r="L11" s="497"/>
      <c r="M11" s="497"/>
      <c r="N11" s="497"/>
      <c r="O11" s="488" t="s">
        <v>377</v>
      </c>
      <c r="P11" s="488"/>
      <c r="Q11" s="488"/>
      <c r="R11" s="488"/>
      <c r="T11" s="497" t="s">
        <v>352</v>
      </c>
      <c r="U11" s="497"/>
      <c r="V11" s="497"/>
      <c r="W11" s="497"/>
      <c r="X11" s="488" t="s">
        <v>378</v>
      </c>
      <c r="Y11" s="488"/>
      <c r="Z11" s="488"/>
      <c r="AA11" s="488"/>
      <c r="AC11" s="497" t="s">
        <v>354</v>
      </c>
      <c r="AD11" s="497"/>
      <c r="AE11" s="497"/>
      <c r="AF11" s="497"/>
      <c r="AG11" s="488" t="s">
        <v>379</v>
      </c>
      <c r="AH11" s="488"/>
      <c r="AI11" s="488"/>
      <c r="AJ11" s="488"/>
    </row>
    <row r="13" spans="2:36" ht="14.5">
      <c r="B13" s="1"/>
      <c r="C13" s="1"/>
      <c r="D13" s="1"/>
      <c r="E13" s="1"/>
      <c r="F13" s="1"/>
      <c r="G13" s="1"/>
      <c r="H13" s="1"/>
      <c r="I13" s="1"/>
      <c r="J13" s="1"/>
    </row>
    <row r="14" spans="2:36" ht="14.5">
      <c r="B14" s="1"/>
      <c r="C14" s="1"/>
      <c r="D14" s="1"/>
      <c r="E14" s="1"/>
      <c r="F14" s="1"/>
      <c r="G14" s="1"/>
      <c r="H14" s="1"/>
      <c r="I14" s="1"/>
      <c r="J14" s="1"/>
    </row>
    <row r="15" spans="2:36" ht="14.5">
      <c r="B15" s="1"/>
      <c r="C15" s="1"/>
      <c r="D15" s="1"/>
      <c r="E15" s="1"/>
      <c r="F15" s="1"/>
      <c r="G15" s="1"/>
      <c r="H15" s="1"/>
      <c r="I15" s="1"/>
      <c r="J15" s="1"/>
    </row>
    <row r="16" spans="2:36" ht="14.5">
      <c r="B16" s="1"/>
      <c r="C16" s="1"/>
      <c r="D16" s="1"/>
      <c r="E16" s="1"/>
      <c r="F16" s="1"/>
      <c r="G16" s="1"/>
      <c r="H16" s="1"/>
      <c r="I16" s="1"/>
      <c r="J16" s="1"/>
    </row>
    <row r="17" spans="2:10" ht="14.5">
      <c r="B17" s="1"/>
      <c r="C17" s="1"/>
      <c r="D17" s="1"/>
      <c r="E17" s="1"/>
      <c r="F17" s="1"/>
      <c r="G17" s="1"/>
      <c r="H17" s="1"/>
      <c r="I17" s="1"/>
      <c r="J17" s="1"/>
    </row>
    <row r="18" spans="2:10" ht="14.5">
      <c r="B18" s="1"/>
      <c r="C18" s="1"/>
      <c r="D18" s="1"/>
      <c r="E18" s="1"/>
      <c r="F18" s="1"/>
      <c r="G18" s="1"/>
      <c r="H18" s="1"/>
      <c r="I18" s="1"/>
      <c r="J18" s="1"/>
    </row>
    <row r="19" spans="2:10" ht="14.5">
      <c r="B19" s="1"/>
      <c r="C19" s="1"/>
      <c r="D19" s="1"/>
      <c r="E19" s="1"/>
      <c r="F19" s="1"/>
      <c r="G19" s="1"/>
      <c r="H19" s="1"/>
      <c r="I19" s="1"/>
      <c r="J19" s="1"/>
    </row>
    <row r="20" spans="2:10" ht="14.5">
      <c r="B20" s="1"/>
      <c r="C20" s="1"/>
      <c r="D20" s="1"/>
      <c r="E20" s="1"/>
      <c r="F20" s="1"/>
      <c r="G20" s="1"/>
      <c r="H20" s="1"/>
      <c r="I20" s="1"/>
      <c r="J20" s="1"/>
    </row>
    <row r="21" spans="2:10" ht="14.5">
      <c r="B21" s="1"/>
      <c r="C21" s="1"/>
      <c r="D21" s="1"/>
      <c r="E21" s="1"/>
      <c r="F21" s="1"/>
      <c r="G21" s="1"/>
      <c r="H21" s="1"/>
      <c r="I21" s="1"/>
      <c r="J21" s="1"/>
    </row>
    <row r="22" spans="2:10" ht="14.5">
      <c r="B22" s="1"/>
      <c r="C22" s="1"/>
      <c r="D22" s="1"/>
      <c r="E22" s="1"/>
      <c r="F22" s="1"/>
      <c r="G22" s="1"/>
      <c r="H22" s="1"/>
      <c r="I22" s="1"/>
      <c r="J22" s="1"/>
    </row>
    <row r="23" spans="2:10" ht="14.5">
      <c r="B23" s="1"/>
      <c r="C23" s="1"/>
      <c r="D23" s="1"/>
      <c r="E23" s="1"/>
      <c r="F23" s="1"/>
      <c r="G23" s="1"/>
      <c r="H23" s="1"/>
      <c r="I23" s="1"/>
      <c r="J23" s="1"/>
    </row>
    <row r="24" spans="2:10" ht="14.5">
      <c r="B24" s="1"/>
      <c r="C24" s="1"/>
      <c r="D24" s="1"/>
      <c r="E24" s="1"/>
      <c r="F24" s="1"/>
      <c r="G24" s="1"/>
      <c r="H24" s="1"/>
      <c r="I24" s="1"/>
      <c r="J24" s="1"/>
    </row>
  </sheetData>
  <mergeCells count="56">
    <mergeCell ref="B2:I2"/>
    <mergeCell ref="B3:I3"/>
    <mergeCell ref="B4:B7"/>
    <mergeCell ref="C4:E4"/>
    <mergeCell ref="F4:H4"/>
    <mergeCell ref="I4:I7"/>
    <mergeCell ref="C5:E5"/>
    <mergeCell ref="F5:H5"/>
    <mergeCell ref="E6:E7"/>
    <mergeCell ref="H6:H7"/>
    <mergeCell ref="K2:R2"/>
    <mergeCell ref="K3:R3"/>
    <mergeCell ref="K4:K7"/>
    <mergeCell ref="L4:N4"/>
    <mergeCell ref="O4:Q4"/>
    <mergeCell ref="R4:R7"/>
    <mergeCell ref="L5:N5"/>
    <mergeCell ref="O5:Q5"/>
    <mergeCell ref="N6:N7"/>
    <mergeCell ref="Q6:Q7"/>
    <mergeCell ref="O10:R10"/>
    <mergeCell ref="B10:E10"/>
    <mergeCell ref="F10:I10"/>
    <mergeCell ref="B11:E11"/>
    <mergeCell ref="F11:I11"/>
    <mergeCell ref="O11:R11"/>
    <mergeCell ref="K11:N11"/>
    <mergeCell ref="K10:N10"/>
    <mergeCell ref="T2:AA2"/>
    <mergeCell ref="T3:AA3"/>
    <mergeCell ref="T4:T7"/>
    <mergeCell ref="U4:W4"/>
    <mergeCell ref="X4:Z4"/>
    <mergeCell ref="AA4:AA7"/>
    <mergeCell ref="U5:W5"/>
    <mergeCell ref="X5:Z5"/>
    <mergeCell ref="W6:W7"/>
    <mergeCell ref="Z6:Z7"/>
    <mergeCell ref="AC2:AJ2"/>
    <mergeCell ref="AC3:AJ3"/>
    <mergeCell ref="AC4:AC7"/>
    <mergeCell ref="AD4:AF4"/>
    <mergeCell ref="AG4:AI4"/>
    <mergeCell ref="T10:W10"/>
    <mergeCell ref="X10:AA10"/>
    <mergeCell ref="T11:W11"/>
    <mergeCell ref="X11:AA11"/>
    <mergeCell ref="AC11:AF11"/>
    <mergeCell ref="AG11:AJ11"/>
    <mergeCell ref="AJ4:AJ7"/>
    <mergeCell ref="AD5:AF5"/>
    <mergeCell ref="AG5:AI5"/>
    <mergeCell ref="AF6:AF7"/>
    <mergeCell ref="AI6:AI7"/>
    <mergeCell ref="AC10:AF10"/>
    <mergeCell ref="AG10:AJ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953D8-24D1-4E09-8087-F57E1B7FC61E}">
  <dimension ref="B1:AJ22"/>
  <sheetViews>
    <sheetView showGridLines="0" rightToLeft="1" topLeftCell="T1" zoomScaleNormal="100" workbookViewId="0"/>
  </sheetViews>
  <sheetFormatPr defaultColWidth="8.7265625" defaultRowHeight="24" customHeight="1"/>
  <cols>
    <col min="1" max="1" width="15.54296875" style="60" customWidth="1"/>
    <col min="2" max="36" width="10.54296875" style="60" customWidth="1"/>
    <col min="37" max="16384" width="8.7265625" style="60"/>
  </cols>
  <sheetData>
    <row r="1" spans="2:36" ht="50.15" customHeight="1"/>
    <row r="2" spans="2:36" ht="25" customHeight="1">
      <c r="B2" s="511" t="s">
        <v>380</v>
      </c>
      <c r="C2" s="511"/>
      <c r="D2" s="511"/>
      <c r="E2" s="511"/>
      <c r="F2" s="511"/>
      <c r="G2" s="511"/>
      <c r="H2" s="511"/>
      <c r="I2" s="511"/>
      <c r="K2" s="511" t="s">
        <v>381</v>
      </c>
      <c r="L2" s="511"/>
      <c r="M2" s="511"/>
      <c r="N2" s="511"/>
      <c r="O2" s="511"/>
      <c r="P2" s="511"/>
      <c r="Q2" s="511"/>
      <c r="R2" s="511"/>
      <c r="T2" s="511" t="s">
        <v>382</v>
      </c>
      <c r="U2" s="511"/>
      <c r="V2" s="511"/>
      <c r="W2" s="511"/>
      <c r="X2" s="511"/>
      <c r="Y2" s="511"/>
      <c r="Z2" s="511"/>
      <c r="AA2" s="511"/>
      <c r="AC2" s="511" t="s">
        <v>383</v>
      </c>
      <c r="AD2" s="511"/>
      <c r="AE2" s="511"/>
      <c r="AF2" s="511"/>
      <c r="AG2" s="511"/>
      <c r="AH2" s="511"/>
      <c r="AI2" s="511"/>
      <c r="AJ2" s="511"/>
    </row>
    <row r="3" spans="2:36" ht="25" customHeight="1">
      <c r="B3" s="512" t="s">
        <v>384</v>
      </c>
      <c r="C3" s="512"/>
      <c r="D3" s="512"/>
      <c r="E3" s="512"/>
      <c r="F3" s="512"/>
      <c r="G3" s="512"/>
      <c r="H3" s="512"/>
      <c r="I3" s="512"/>
      <c r="K3" s="512" t="s">
        <v>385</v>
      </c>
      <c r="L3" s="512"/>
      <c r="M3" s="512"/>
      <c r="N3" s="512"/>
      <c r="O3" s="512"/>
      <c r="P3" s="512"/>
      <c r="Q3" s="512"/>
      <c r="R3" s="512"/>
      <c r="T3" s="512" t="s">
        <v>386</v>
      </c>
      <c r="U3" s="512"/>
      <c r="V3" s="512"/>
      <c r="W3" s="512"/>
      <c r="X3" s="512"/>
      <c r="Y3" s="512"/>
      <c r="Z3" s="512"/>
      <c r="AA3" s="512"/>
      <c r="AC3" s="512" t="s">
        <v>387</v>
      </c>
      <c r="AD3" s="512"/>
      <c r="AE3" s="512"/>
      <c r="AF3" s="512"/>
      <c r="AG3" s="512"/>
      <c r="AH3" s="512"/>
      <c r="AI3" s="512"/>
      <c r="AJ3" s="512"/>
    </row>
    <row r="4" spans="2:36" ht="25" customHeight="1">
      <c r="B4" s="534" t="s">
        <v>388</v>
      </c>
      <c r="C4" s="515" t="s">
        <v>328</v>
      </c>
      <c r="D4" s="516"/>
      <c r="E4" s="515" t="s">
        <v>329</v>
      </c>
      <c r="F4" s="516"/>
      <c r="G4" s="536" t="s">
        <v>320</v>
      </c>
      <c r="H4" s="536" t="s">
        <v>389</v>
      </c>
      <c r="I4" s="538" t="s">
        <v>390</v>
      </c>
      <c r="K4" s="534" t="s">
        <v>388</v>
      </c>
      <c r="L4" s="515" t="s">
        <v>328</v>
      </c>
      <c r="M4" s="516"/>
      <c r="N4" s="515" t="s">
        <v>329</v>
      </c>
      <c r="O4" s="516"/>
      <c r="P4" s="536" t="s">
        <v>320</v>
      </c>
      <c r="Q4" s="536" t="s">
        <v>389</v>
      </c>
      <c r="R4" s="538" t="s">
        <v>390</v>
      </c>
      <c r="T4" s="534" t="s">
        <v>388</v>
      </c>
      <c r="U4" s="515" t="s">
        <v>328</v>
      </c>
      <c r="V4" s="516"/>
      <c r="W4" s="515" t="s">
        <v>329</v>
      </c>
      <c r="X4" s="516"/>
      <c r="Y4" s="536" t="s">
        <v>320</v>
      </c>
      <c r="Z4" s="536" t="s">
        <v>389</v>
      </c>
      <c r="AA4" s="538" t="s">
        <v>390</v>
      </c>
      <c r="AC4" s="534" t="s">
        <v>388</v>
      </c>
      <c r="AD4" s="515" t="s">
        <v>328</v>
      </c>
      <c r="AE4" s="516"/>
      <c r="AF4" s="515" t="s">
        <v>329</v>
      </c>
      <c r="AG4" s="516"/>
      <c r="AH4" s="536" t="s">
        <v>320</v>
      </c>
      <c r="AI4" s="536" t="s">
        <v>389</v>
      </c>
      <c r="AJ4" s="538" t="s">
        <v>390</v>
      </c>
    </row>
    <row r="5" spans="2:36" ht="25" customHeight="1">
      <c r="B5" s="535"/>
      <c r="C5" s="520" t="s">
        <v>331</v>
      </c>
      <c r="D5" s="521"/>
      <c r="E5" s="522" t="s">
        <v>332</v>
      </c>
      <c r="F5" s="523"/>
      <c r="G5" s="537"/>
      <c r="H5" s="537"/>
      <c r="I5" s="539"/>
      <c r="K5" s="535"/>
      <c r="L5" s="520" t="s">
        <v>331</v>
      </c>
      <c r="M5" s="521"/>
      <c r="N5" s="522" t="s">
        <v>332</v>
      </c>
      <c r="O5" s="523"/>
      <c r="P5" s="537"/>
      <c r="Q5" s="537"/>
      <c r="R5" s="539"/>
      <c r="T5" s="535"/>
      <c r="U5" s="520" t="s">
        <v>331</v>
      </c>
      <c r="V5" s="521"/>
      <c r="W5" s="522" t="s">
        <v>332</v>
      </c>
      <c r="X5" s="523"/>
      <c r="Y5" s="537"/>
      <c r="Z5" s="537"/>
      <c r="AA5" s="539"/>
      <c r="AC5" s="535"/>
      <c r="AD5" s="520" t="s">
        <v>331</v>
      </c>
      <c r="AE5" s="521"/>
      <c r="AF5" s="522" t="s">
        <v>332</v>
      </c>
      <c r="AG5" s="523"/>
      <c r="AH5" s="537"/>
      <c r="AI5" s="537"/>
      <c r="AJ5" s="539"/>
    </row>
    <row r="6" spans="2:36" ht="25" customHeight="1">
      <c r="B6" s="535"/>
      <c r="C6" s="27" t="s">
        <v>333</v>
      </c>
      <c r="D6" s="27" t="s">
        <v>334</v>
      </c>
      <c r="E6" s="28" t="s">
        <v>333</v>
      </c>
      <c r="F6" s="29" t="s">
        <v>334</v>
      </c>
      <c r="G6" s="542" t="s">
        <v>322</v>
      </c>
      <c r="H6" s="542" t="s">
        <v>391</v>
      </c>
      <c r="I6" s="539"/>
      <c r="K6" s="535"/>
      <c r="L6" s="27" t="s">
        <v>333</v>
      </c>
      <c r="M6" s="27" t="s">
        <v>334</v>
      </c>
      <c r="N6" s="28" t="s">
        <v>333</v>
      </c>
      <c r="O6" s="29" t="s">
        <v>334</v>
      </c>
      <c r="P6" s="542" t="s">
        <v>322</v>
      </c>
      <c r="Q6" s="542" t="s">
        <v>391</v>
      </c>
      <c r="R6" s="539"/>
      <c r="T6" s="535"/>
      <c r="U6" s="27" t="s">
        <v>333</v>
      </c>
      <c r="V6" s="27" t="s">
        <v>334</v>
      </c>
      <c r="W6" s="28" t="s">
        <v>333</v>
      </c>
      <c r="X6" s="29" t="s">
        <v>334</v>
      </c>
      <c r="Y6" s="542" t="s">
        <v>322</v>
      </c>
      <c r="Z6" s="542" t="s">
        <v>391</v>
      </c>
      <c r="AA6" s="539"/>
      <c r="AC6" s="535"/>
      <c r="AD6" s="27" t="s">
        <v>333</v>
      </c>
      <c r="AE6" s="27" t="s">
        <v>334</v>
      </c>
      <c r="AF6" s="28" t="s">
        <v>333</v>
      </c>
      <c r="AG6" s="29" t="s">
        <v>334</v>
      </c>
      <c r="AH6" s="542" t="s">
        <v>322</v>
      </c>
      <c r="AI6" s="542" t="s">
        <v>391</v>
      </c>
      <c r="AJ6" s="539"/>
    </row>
    <row r="7" spans="2:36" ht="25" customHeight="1">
      <c r="B7" s="535"/>
      <c r="C7" s="30" t="s">
        <v>335</v>
      </c>
      <c r="D7" s="31" t="s">
        <v>336</v>
      </c>
      <c r="E7" s="31" t="s">
        <v>335</v>
      </c>
      <c r="F7" s="32" t="s">
        <v>336</v>
      </c>
      <c r="G7" s="543"/>
      <c r="H7" s="543"/>
      <c r="I7" s="539"/>
      <c r="K7" s="535"/>
      <c r="L7" s="30" t="s">
        <v>335</v>
      </c>
      <c r="M7" s="31" t="s">
        <v>336</v>
      </c>
      <c r="N7" s="31" t="s">
        <v>335</v>
      </c>
      <c r="O7" s="32" t="s">
        <v>336</v>
      </c>
      <c r="P7" s="543"/>
      <c r="Q7" s="543"/>
      <c r="R7" s="539"/>
      <c r="T7" s="535"/>
      <c r="U7" s="30" t="s">
        <v>335</v>
      </c>
      <c r="V7" s="31" t="s">
        <v>336</v>
      </c>
      <c r="W7" s="31" t="s">
        <v>335</v>
      </c>
      <c r="X7" s="32" t="s">
        <v>336</v>
      </c>
      <c r="Y7" s="543"/>
      <c r="Z7" s="543"/>
      <c r="AA7" s="539"/>
      <c r="AC7" s="535"/>
      <c r="AD7" s="30" t="s">
        <v>335</v>
      </c>
      <c r="AE7" s="31" t="s">
        <v>336</v>
      </c>
      <c r="AF7" s="31" t="s">
        <v>335</v>
      </c>
      <c r="AG7" s="32" t="s">
        <v>336</v>
      </c>
      <c r="AH7" s="543"/>
      <c r="AI7" s="543"/>
      <c r="AJ7" s="539"/>
    </row>
    <row r="8" spans="2:36" ht="25" customHeight="1">
      <c r="B8" s="179" t="s">
        <v>392</v>
      </c>
      <c r="C8" s="180">
        <v>528</v>
      </c>
      <c r="D8" s="180">
        <v>179</v>
      </c>
      <c r="E8" s="180">
        <v>53</v>
      </c>
      <c r="F8" s="180">
        <v>723</v>
      </c>
      <c r="G8" s="181">
        <v>1483</v>
      </c>
      <c r="H8" s="104">
        <v>8.1753031973539142E-2</v>
      </c>
      <c r="I8" s="182" t="s">
        <v>393</v>
      </c>
      <c r="K8" s="179" t="s">
        <v>392</v>
      </c>
      <c r="L8" s="180">
        <v>474</v>
      </c>
      <c r="M8" s="180">
        <v>174</v>
      </c>
      <c r="N8" s="180">
        <v>45</v>
      </c>
      <c r="O8" s="180">
        <v>644</v>
      </c>
      <c r="P8" s="181">
        <v>1337</v>
      </c>
      <c r="Q8" s="104">
        <v>7.696292885102464E-2</v>
      </c>
      <c r="R8" s="182" t="s">
        <v>393</v>
      </c>
      <c r="T8" s="82" t="s">
        <v>392</v>
      </c>
      <c r="U8" s="102">
        <v>478</v>
      </c>
      <c r="V8" s="102">
        <v>179</v>
      </c>
      <c r="W8" s="102">
        <v>50</v>
      </c>
      <c r="X8" s="102">
        <v>642</v>
      </c>
      <c r="Y8" s="103">
        <v>1349</v>
      </c>
      <c r="Z8" s="104">
        <v>8.522870861763962E-2</v>
      </c>
      <c r="AA8" s="258" t="s">
        <v>393</v>
      </c>
      <c r="AC8" s="82" t="s">
        <v>392</v>
      </c>
      <c r="AD8" s="102">
        <v>938</v>
      </c>
      <c r="AE8" s="102">
        <v>235</v>
      </c>
      <c r="AF8" s="102">
        <v>64</v>
      </c>
      <c r="AG8" s="102">
        <v>673</v>
      </c>
      <c r="AH8" s="103">
        <v>1910</v>
      </c>
      <c r="AI8" s="104">
        <v>0.10391730141458107</v>
      </c>
      <c r="AJ8" s="258" t="s">
        <v>393</v>
      </c>
    </row>
    <row r="9" spans="2:36" ht="25" customHeight="1">
      <c r="B9" s="179" t="s">
        <v>394</v>
      </c>
      <c r="C9" s="183">
        <v>686</v>
      </c>
      <c r="D9" s="183">
        <v>205</v>
      </c>
      <c r="E9" s="183">
        <v>48</v>
      </c>
      <c r="F9" s="183">
        <v>820</v>
      </c>
      <c r="G9" s="181">
        <v>1759</v>
      </c>
      <c r="H9" s="104">
        <v>9.6968026460859974E-2</v>
      </c>
      <c r="I9" s="182" t="s">
        <v>395</v>
      </c>
      <c r="K9" s="179" t="s">
        <v>394</v>
      </c>
      <c r="L9" s="183">
        <v>466</v>
      </c>
      <c r="M9" s="183">
        <v>185</v>
      </c>
      <c r="N9" s="183">
        <v>41</v>
      </c>
      <c r="O9" s="183">
        <v>783</v>
      </c>
      <c r="P9" s="181">
        <v>1475</v>
      </c>
      <c r="Q9" s="104">
        <v>8.4906746488602344E-2</v>
      </c>
      <c r="R9" s="182" t="s">
        <v>395</v>
      </c>
      <c r="T9" s="82" t="s">
        <v>394</v>
      </c>
      <c r="U9" s="102">
        <v>499</v>
      </c>
      <c r="V9" s="102">
        <v>195</v>
      </c>
      <c r="W9" s="102">
        <v>43</v>
      </c>
      <c r="X9" s="102">
        <v>702</v>
      </c>
      <c r="Y9" s="103">
        <v>1439</v>
      </c>
      <c r="Z9" s="104">
        <v>9.0914834470558509E-2</v>
      </c>
      <c r="AA9" s="258" t="s">
        <v>395</v>
      </c>
      <c r="AC9" s="82" t="s">
        <v>394</v>
      </c>
      <c r="AD9" s="102">
        <v>667</v>
      </c>
      <c r="AE9" s="102">
        <v>194</v>
      </c>
      <c r="AF9" s="102">
        <v>52</v>
      </c>
      <c r="AG9" s="102">
        <v>637</v>
      </c>
      <c r="AH9" s="103">
        <v>1550</v>
      </c>
      <c r="AI9" s="104">
        <v>8.433079434167573E-2</v>
      </c>
      <c r="AJ9" s="258" t="s">
        <v>395</v>
      </c>
    </row>
    <row r="10" spans="2:36" ht="25" customHeight="1">
      <c r="B10" s="179" t="s">
        <v>396</v>
      </c>
      <c r="C10" s="183">
        <v>452</v>
      </c>
      <c r="D10" s="183">
        <v>156</v>
      </c>
      <c r="E10" s="183">
        <v>43</v>
      </c>
      <c r="F10" s="183">
        <v>538</v>
      </c>
      <c r="G10" s="181">
        <v>1189</v>
      </c>
      <c r="H10" s="104">
        <v>6.55457552370452E-2</v>
      </c>
      <c r="I10" s="182" t="s">
        <v>397</v>
      </c>
      <c r="K10" s="179" t="s">
        <v>396</v>
      </c>
      <c r="L10" s="183">
        <v>654</v>
      </c>
      <c r="M10" s="183">
        <v>188</v>
      </c>
      <c r="N10" s="183">
        <v>66</v>
      </c>
      <c r="O10" s="183">
        <v>823</v>
      </c>
      <c r="P10" s="181">
        <v>1731</v>
      </c>
      <c r="Q10" s="104">
        <v>9.9643103845268241E-2</v>
      </c>
      <c r="R10" s="182" t="s">
        <v>397</v>
      </c>
      <c r="T10" s="82" t="s">
        <v>396</v>
      </c>
      <c r="U10" s="102">
        <v>593</v>
      </c>
      <c r="V10" s="102">
        <v>197</v>
      </c>
      <c r="W10" s="102">
        <v>51</v>
      </c>
      <c r="X10" s="102">
        <v>703</v>
      </c>
      <c r="Y10" s="103">
        <v>1544</v>
      </c>
      <c r="Z10" s="104">
        <v>9.7548647965630522E-2</v>
      </c>
      <c r="AA10" s="258" t="s">
        <v>397</v>
      </c>
      <c r="AC10" s="82" t="s">
        <v>396</v>
      </c>
      <c r="AD10" s="102">
        <v>769</v>
      </c>
      <c r="AE10" s="102">
        <v>234</v>
      </c>
      <c r="AF10" s="102">
        <v>71</v>
      </c>
      <c r="AG10" s="102">
        <v>774</v>
      </c>
      <c r="AH10" s="103">
        <v>1848</v>
      </c>
      <c r="AI10" s="104">
        <v>0.10054406964091404</v>
      </c>
      <c r="AJ10" s="258" t="s">
        <v>397</v>
      </c>
    </row>
    <row r="11" spans="2:36" ht="25" customHeight="1">
      <c r="B11" s="179" t="s">
        <v>398</v>
      </c>
      <c r="C11" s="183">
        <v>497</v>
      </c>
      <c r="D11" s="183">
        <v>125</v>
      </c>
      <c r="E11" s="183">
        <v>46</v>
      </c>
      <c r="F11" s="183">
        <v>566</v>
      </c>
      <c r="G11" s="181">
        <v>1234</v>
      </c>
      <c r="H11" s="104">
        <v>6.8026460859977947E-2</v>
      </c>
      <c r="I11" s="182" t="s">
        <v>399</v>
      </c>
      <c r="K11" s="179" t="s">
        <v>398</v>
      </c>
      <c r="L11" s="183">
        <v>323</v>
      </c>
      <c r="M11" s="183">
        <v>129</v>
      </c>
      <c r="N11" s="183">
        <v>34</v>
      </c>
      <c r="O11" s="183">
        <v>501</v>
      </c>
      <c r="P11" s="181">
        <v>987</v>
      </c>
      <c r="Q11" s="104">
        <v>5.6815565277457999E-2</v>
      </c>
      <c r="R11" s="182" t="s">
        <v>399</v>
      </c>
      <c r="T11" s="82" t="s">
        <v>398</v>
      </c>
      <c r="U11" s="102">
        <v>251</v>
      </c>
      <c r="V11" s="102">
        <v>107</v>
      </c>
      <c r="W11" s="102">
        <v>28</v>
      </c>
      <c r="X11" s="102">
        <v>436</v>
      </c>
      <c r="Y11" s="103">
        <v>822</v>
      </c>
      <c r="Z11" s="104">
        <v>5.1933282789992416E-2</v>
      </c>
      <c r="AA11" s="258" t="s">
        <v>399</v>
      </c>
      <c r="AC11" s="82" t="s">
        <v>398</v>
      </c>
      <c r="AD11" s="102">
        <v>629</v>
      </c>
      <c r="AE11" s="102">
        <v>200</v>
      </c>
      <c r="AF11" s="102">
        <v>50</v>
      </c>
      <c r="AG11" s="102">
        <v>587</v>
      </c>
      <c r="AH11" s="103">
        <v>1466</v>
      </c>
      <c r="AI11" s="104">
        <v>7.9760609357997822E-2</v>
      </c>
      <c r="AJ11" s="258" t="s">
        <v>399</v>
      </c>
    </row>
    <row r="12" spans="2:36" ht="25" customHeight="1">
      <c r="B12" s="179" t="s">
        <v>400</v>
      </c>
      <c r="C12" s="183">
        <v>504</v>
      </c>
      <c r="D12" s="183">
        <v>175</v>
      </c>
      <c r="E12" s="183">
        <v>61</v>
      </c>
      <c r="F12" s="183">
        <v>705</v>
      </c>
      <c r="G12" s="181">
        <v>1445</v>
      </c>
      <c r="H12" s="104">
        <v>7.965821389195149E-2</v>
      </c>
      <c r="I12" s="182" t="s">
        <v>401</v>
      </c>
      <c r="K12" s="179" t="s">
        <v>400</v>
      </c>
      <c r="L12" s="183">
        <v>496</v>
      </c>
      <c r="M12" s="183">
        <v>176</v>
      </c>
      <c r="N12" s="183">
        <v>50</v>
      </c>
      <c r="O12" s="183">
        <v>690</v>
      </c>
      <c r="P12" s="181">
        <v>1412</v>
      </c>
      <c r="Q12" s="104">
        <v>8.1280221045360354E-2</v>
      </c>
      <c r="R12" s="182" t="s">
        <v>401</v>
      </c>
      <c r="T12" s="82" t="s">
        <v>400</v>
      </c>
      <c r="U12" s="102">
        <v>411</v>
      </c>
      <c r="V12" s="102">
        <v>149</v>
      </c>
      <c r="W12" s="102">
        <v>39</v>
      </c>
      <c r="X12" s="102">
        <v>559</v>
      </c>
      <c r="Y12" s="103">
        <v>1158</v>
      </c>
      <c r="Z12" s="104">
        <v>7.3161485974222895E-2</v>
      </c>
      <c r="AA12" s="258" t="s">
        <v>401</v>
      </c>
      <c r="AC12" s="82" t="s">
        <v>400</v>
      </c>
      <c r="AD12" s="102">
        <v>542</v>
      </c>
      <c r="AE12" s="102">
        <v>152</v>
      </c>
      <c r="AF12" s="102">
        <v>37</v>
      </c>
      <c r="AG12" s="102">
        <v>530</v>
      </c>
      <c r="AH12" s="103">
        <v>1261</v>
      </c>
      <c r="AI12" s="104">
        <v>6.8607181719260071E-2</v>
      </c>
      <c r="AJ12" s="258" t="s">
        <v>401</v>
      </c>
    </row>
    <row r="13" spans="2:36" ht="25" customHeight="1">
      <c r="B13" s="179" t="s">
        <v>402</v>
      </c>
      <c r="C13" s="183">
        <v>583</v>
      </c>
      <c r="D13" s="183">
        <v>182</v>
      </c>
      <c r="E13" s="183">
        <v>54</v>
      </c>
      <c r="F13" s="183">
        <v>612</v>
      </c>
      <c r="G13" s="181">
        <v>1431</v>
      </c>
      <c r="H13" s="104">
        <v>7.88864388092613E-2</v>
      </c>
      <c r="I13" s="182" t="s">
        <v>403</v>
      </c>
      <c r="K13" s="179" t="s">
        <v>402</v>
      </c>
      <c r="L13" s="183">
        <v>463</v>
      </c>
      <c r="M13" s="183">
        <v>167</v>
      </c>
      <c r="N13" s="183">
        <v>51</v>
      </c>
      <c r="O13" s="183">
        <v>686</v>
      </c>
      <c r="P13" s="181">
        <v>1367</v>
      </c>
      <c r="Q13" s="104">
        <v>7.8689845728758923E-2</v>
      </c>
      <c r="R13" s="182" t="s">
        <v>403</v>
      </c>
      <c r="T13" s="82" t="s">
        <v>402</v>
      </c>
      <c r="U13" s="102">
        <v>381</v>
      </c>
      <c r="V13" s="102">
        <v>155</v>
      </c>
      <c r="W13" s="102">
        <v>48</v>
      </c>
      <c r="X13" s="102">
        <v>566</v>
      </c>
      <c r="Y13" s="103">
        <v>1150</v>
      </c>
      <c r="Z13" s="104">
        <v>7.2656052565074555E-2</v>
      </c>
      <c r="AA13" s="258" t="s">
        <v>403</v>
      </c>
      <c r="AC13" s="82" t="s">
        <v>402</v>
      </c>
      <c r="AD13" s="102">
        <v>534</v>
      </c>
      <c r="AE13" s="102">
        <v>178</v>
      </c>
      <c r="AF13" s="102">
        <v>48</v>
      </c>
      <c r="AG13" s="102">
        <v>637</v>
      </c>
      <c r="AH13" s="103">
        <v>1397</v>
      </c>
      <c r="AI13" s="104">
        <v>7.6006528835690965E-2</v>
      </c>
      <c r="AJ13" s="258" t="s">
        <v>403</v>
      </c>
    </row>
    <row r="14" spans="2:36" ht="25" customHeight="1">
      <c r="B14" s="179" t="s">
        <v>404</v>
      </c>
      <c r="C14" s="183">
        <v>557</v>
      </c>
      <c r="D14" s="183">
        <v>174</v>
      </c>
      <c r="E14" s="183">
        <v>56</v>
      </c>
      <c r="F14" s="183">
        <v>675</v>
      </c>
      <c r="G14" s="181">
        <v>1462</v>
      </c>
      <c r="H14" s="104">
        <v>8.0595369349503856E-2</v>
      </c>
      <c r="I14" s="182" t="s">
        <v>405</v>
      </c>
      <c r="K14" s="179" t="s">
        <v>404</v>
      </c>
      <c r="L14" s="183">
        <v>645</v>
      </c>
      <c r="M14" s="183">
        <v>170</v>
      </c>
      <c r="N14" s="183">
        <v>63</v>
      </c>
      <c r="O14" s="183">
        <v>657</v>
      </c>
      <c r="P14" s="181">
        <v>1535</v>
      </c>
      <c r="Q14" s="104">
        <v>8.8360580244070924E-2</v>
      </c>
      <c r="R14" s="182" t="s">
        <v>405</v>
      </c>
      <c r="T14" s="82" t="s">
        <v>404</v>
      </c>
      <c r="U14" s="102">
        <v>485</v>
      </c>
      <c r="V14" s="102">
        <v>158</v>
      </c>
      <c r="W14" s="102">
        <v>42</v>
      </c>
      <c r="X14" s="102">
        <v>626</v>
      </c>
      <c r="Y14" s="103">
        <v>1311</v>
      </c>
      <c r="Z14" s="104">
        <v>8.2827899924184989E-2</v>
      </c>
      <c r="AA14" s="258" t="s">
        <v>405</v>
      </c>
      <c r="AC14" s="82" t="s">
        <v>404</v>
      </c>
      <c r="AD14" s="102">
        <v>583</v>
      </c>
      <c r="AE14" s="102">
        <v>195</v>
      </c>
      <c r="AF14" s="102">
        <v>67</v>
      </c>
      <c r="AG14" s="102">
        <v>646</v>
      </c>
      <c r="AH14" s="103">
        <v>1491</v>
      </c>
      <c r="AI14" s="104">
        <v>8.1120783460282911E-2</v>
      </c>
      <c r="AJ14" s="258" t="s">
        <v>405</v>
      </c>
    </row>
    <row r="15" spans="2:36" ht="25" customHeight="1">
      <c r="B15" s="179" t="s">
        <v>406</v>
      </c>
      <c r="C15" s="183">
        <v>672</v>
      </c>
      <c r="D15" s="183">
        <v>179</v>
      </c>
      <c r="E15" s="183">
        <v>48</v>
      </c>
      <c r="F15" s="183">
        <v>632</v>
      </c>
      <c r="G15" s="181">
        <v>1531</v>
      </c>
      <c r="H15" s="104">
        <v>8.4399117971334064E-2</v>
      </c>
      <c r="I15" s="182" t="s">
        <v>407</v>
      </c>
      <c r="K15" s="179" t="s">
        <v>406</v>
      </c>
      <c r="L15" s="183">
        <v>457</v>
      </c>
      <c r="M15" s="183">
        <v>158</v>
      </c>
      <c r="N15" s="183">
        <v>38</v>
      </c>
      <c r="O15" s="183">
        <v>666</v>
      </c>
      <c r="P15" s="181">
        <v>1319</v>
      </c>
      <c r="Q15" s="104">
        <v>7.5926778724384067E-2</v>
      </c>
      <c r="R15" s="182" t="s">
        <v>407</v>
      </c>
      <c r="T15" s="82" t="s">
        <v>406</v>
      </c>
      <c r="U15" s="102">
        <v>441</v>
      </c>
      <c r="V15" s="102">
        <v>150</v>
      </c>
      <c r="W15" s="102">
        <v>48</v>
      </c>
      <c r="X15" s="102">
        <v>589</v>
      </c>
      <c r="Y15" s="103">
        <v>1228</v>
      </c>
      <c r="Z15" s="104">
        <v>7.7584028304270913E-2</v>
      </c>
      <c r="AA15" s="258" t="s">
        <v>407</v>
      </c>
      <c r="AC15" s="82" t="s">
        <v>406</v>
      </c>
      <c r="AD15" s="102">
        <v>576</v>
      </c>
      <c r="AE15" s="102">
        <v>191</v>
      </c>
      <c r="AF15" s="102">
        <v>48</v>
      </c>
      <c r="AG15" s="102">
        <v>621</v>
      </c>
      <c r="AH15" s="103">
        <v>1436</v>
      </c>
      <c r="AI15" s="104">
        <v>7.8128400435255707E-2</v>
      </c>
      <c r="AJ15" s="258" t="s">
        <v>407</v>
      </c>
    </row>
    <row r="16" spans="2:36" ht="25" customHeight="1">
      <c r="B16" s="179" t="s">
        <v>408</v>
      </c>
      <c r="C16" s="183">
        <v>664</v>
      </c>
      <c r="D16" s="183">
        <v>171</v>
      </c>
      <c r="E16" s="183">
        <v>53</v>
      </c>
      <c r="F16" s="183">
        <v>600</v>
      </c>
      <c r="G16" s="181">
        <v>1488</v>
      </c>
      <c r="H16" s="104">
        <v>8.2028665931642777E-2</v>
      </c>
      <c r="I16" s="182" t="s">
        <v>409</v>
      </c>
      <c r="K16" s="179" t="s">
        <v>408</v>
      </c>
      <c r="L16" s="183">
        <v>714</v>
      </c>
      <c r="M16" s="183">
        <v>158</v>
      </c>
      <c r="N16" s="183">
        <v>45</v>
      </c>
      <c r="O16" s="183">
        <v>644</v>
      </c>
      <c r="P16" s="181">
        <v>1561</v>
      </c>
      <c r="Q16" s="104">
        <v>8.9857241538107299E-2</v>
      </c>
      <c r="R16" s="182" t="s">
        <v>409</v>
      </c>
      <c r="T16" s="82" t="s">
        <v>408</v>
      </c>
      <c r="U16" s="102">
        <v>476</v>
      </c>
      <c r="V16" s="102">
        <v>150</v>
      </c>
      <c r="W16" s="102">
        <v>41</v>
      </c>
      <c r="X16" s="102">
        <v>608</v>
      </c>
      <c r="Y16" s="103">
        <v>1275</v>
      </c>
      <c r="Z16" s="104">
        <v>8.0553449583017439E-2</v>
      </c>
      <c r="AA16" s="258" t="s">
        <v>409</v>
      </c>
      <c r="AC16" s="82" t="s">
        <v>408</v>
      </c>
      <c r="AD16" s="102">
        <v>590</v>
      </c>
      <c r="AE16" s="102">
        <v>170</v>
      </c>
      <c r="AF16" s="102">
        <v>53</v>
      </c>
      <c r="AG16" s="102">
        <v>560</v>
      </c>
      <c r="AH16" s="103">
        <v>1373</v>
      </c>
      <c r="AI16" s="104">
        <v>7.4700761697497287E-2</v>
      </c>
      <c r="AJ16" s="258" t="s">
        <v>409</v>
      </c>
    </row>
    <row r="17" spans="2:36" ht="25" customHeight="1">
      <c r="B17" s="179" t="s">
        <v>410</v>
      </c>
      <c r="C17" s="183">
        <v>681</v>
      </c>
      <c r="D17" s="183">
        <v>192</v>
      </c>
      <c r="E17" s="183">
        <v>53</v>
      </c>
      <c r="F17" s="183">
        <v>639</v>
      </c>
      <c r="G17" s="181">
        <v>1565</v>
      </c>
      <c r="H17" s="104">
        <v>8.627342888643881E-2</v>
      </c>
      <c r="I17" s="182" t="s">
        <v>411</v>
      </c>
      <c r="K17" s="179" t="s">
        <v>410</v>
      </c>
      <c r="L17" s="183">
        <v>596</v>
      </c>
      <c r="M17" s="183">
        <v>182</v>
      </c>
      <c r="N17" s="183">
        <v>52</v>
      </c>
      <c r="O17" s="183">
        <v>620</v>
      </c>
      <c r="P17" s="181">
        <v>1450</v>
      </c>
      <c r="Q17" s="104">
        <v>8.3467649090490439E-2</v>
      </c>
      <c r="R17" s="182" t="s">
        <v>411</v>
      </c>
      <c r="T17" s="82" t="s">
        <v>410</v>
      </c>
      <c r="U17" s="102">
        <v>563</v>
      </c>
      <c r="V17" s="102">
        <v>165</v>
      </c>
      <c r="W17" s="102">
        <v>46</v>
      </c>
      <c r="X17" s="102">
        <v>629</v>
      </c>
      <c r="Y17" s="103">
        <v>1403</v>
      </c>
      <c r="Z17" s="104">
        <v>8.8640384129390959E-2</v>
      </c>
      <c r="AA17" s="258" t="s">
        <v>411</v>
      </c>
      <c r="AC17" s="82" t="s">
        <v>410</v>
      </c>
      <c r="AD17" s="102">
        <v>669</v>
      </c>
      <c r="AE17" s="102">
        <v>196</v>
      </c>
      <c r="AF17" s="102">
        <v>52</v>
      </c>
      <c r="AG17" s="102">
        <v>636</v>
      </c>
      <c r="AH17" s="103">
        <v>1553</v>
      </c>
      <c r="AI17" s="104">
        <v>8.4494015233949948E-2</v>
      </c>
      <c r="AJ17" s="258" t="s">
        <v>411</v>
      </c>
    </row>
    <row r="18" spans="2:36" ht="25" customHeight="1">
      <c r="B18" s="179" t="s">
        <v>412</v>
      </c>
      <c r="C18" s="183">
        <v>752</v>
      </c>
      <c r="D18" s="183">
        <v>181</v>
      </c>
      <c r="E18" s="183">
        <v>56</v>
      </c>
      <c r="F18" s="183">
        <v>760</v>
      </c>
      <c r="G18" s="181">
        <v>1749</v>
      </c>
      <c r="H18" s="104">
        <v>9.6416758544652703E-2</v>
      </c>
      <c r="I18" s="182" t="s">
        <v>413</v>
      </c>
      <c r="K18" s="179" t="s">
        <v>412</v>
      </c>
      <c r="L18" s="183">
        <v>614</v>
      </c>
      <c r="M18" s="183">
        <v>180</v>
      </c>
      <c r="N18" s="183">
        <v>46</v>
      </c>
      <c r="O18" s="183">
        <v>751</v>
      </c>
      <c r="P18" s="181">
        <v>1591</v>
      </c>
      <c r="Q18" s="104">
        <v>9.1584158415841582E-2</v>
      </c>
      <c r="R18" s="182" t="s">
        <v>413</v>
      </c>
      <c r="T18" s="82" t="s">
        <v>412</v>
      </c>
      <c r="U18" s="102">
        <v>572</v>
      </c>
      <c r="V18" s="102">
        <v>149</v>
      </c>
      <c r="W18" s="102">
        <v>58</v>
      </c>
      <c r="X18" s="102">
        <v>725</v>
      </c>
      <c r="Y18" s="103">
        <v>1504</v>
      </c>
      <c r="Z18" s="104">
        <v>9.5021480919888809E-2</v>
      </c>
      <c r="AA18" s="258" t="s">
        <v>413</v>
      </c>
      <c r="AC18" s="82" t="s">
        <v>412</v>
      </c>
      <c r="AD18" s="102">
        <v>602</v>
      </c>
      <c r="AE18" s="102">
        <v>208</v>
      </c>
      <c r="AF18" s="102">
        <v>55</v>
      </c>
      <c r="AG18" s="102">
        <v>666</v>
      </c>
      <c r="AH18" s="103">
        <v>1531</v>
      </c>
      <c r="AI18" s="104">
        <v>8.3297062023939064E-2</v>
      </c>
      <c r="AJ18" s="258" t="s">
        <v>413</v>
      </c>
    </row>
    <row r="19" spans="2:36" ht="25" customHeight="1">
      <c r="B19" s="179" t="s">
        <v>414</v>
      </c>
      <c r="C19" s="183">
        <v>710</v>
      </c>
      <c r="D19" s="183">
        <v>176</v>
      </c>
      <c r="E19" s="183">
        <v>48</v>
      </c>
      <c r="F19" s="183">
        <v>870</v>
      </c>
      <c r="G19" s="181">
        <v>1804</v>
      </c>
      <c r="H19" s="104">
        <v>9.9448732083792721E-2</v>
      </c>
      <c r="I19" s="182" t="s">
        <v>415</v>
      </c>
      <c r="K19" s="179" t="s">
        <v>414</v>
      </c>
      <c r="L19" s="183">
        <v>596</v>
      </c>
      <c r="M19" s="183">
        <v>180</v>
      </c>
      <c r="N19" s="183">
        <v>50</v>
      </c>
      <c r="O19" s="183">
        <v>781</v>
      </c>
      <c r="P19" s="181">
        <v>1607</v>
      </c>
      <c r="Q19" s="104">
        <v>9.2505180750633201E-2</v>
      </c>
      <c r="R19" s="182" t="s">
        <v>415</v>
      </c>
      <c r="T19" s="82" t="s">
        <v>414</v>
      </c>
      <c r="U19" s="102">
        <v>557</v>
      </c>
      <c r="V19" s="102">
        <v>201</v>
      </c>
      <c r="W19" s="102">
        <v>54</v>
      </c>
      <c r="X19" s="102">
        <v>833</v>
      </c>
      <c r="Y19" s="103">
        <v>1645</v>
      </c>
      <c r="Z19" s="104">
        <v>0.10392974475612839</v>
      </c>
      <c r="AA19" s="258" t="s">
        <v>415</v>
      </c>
      <c r="AC19" s="82" t="s">
        <v>414</v>
      </c>
      <c r="AD19" s="102">
        <v>555</v>
      </c>
      <c r="AE19" s="102">
        <v>172</v>
      </c>
      <c r="AF19" s="102">
        <v>63</v>
      </c>
      <c r="AG19" s="102">
        <v>774</v>
      </c>
      <c r="AH19" s="103">
        <v>1564</v>
      </c>
      <c r="AI19" s="104">
        <v>8.5092491838955384E-2</v>
      </c>
      <c r="AJ19" s="258" t="s">
        <v>415</v>
      </c>
    </row>
    <row r="20" spans="2:36" ht="25" customHeight="1" thickBot="1">
      <c r="B20" s="184" t="s">
        <v>320</v>
      </c>
      <c r="C20" s="185">
        <v>7286</v>
      </c>
      <c r="D20" s="185">
        <v>2095</v>
      </c>
      <c r="E20" s="185">
        <v>619</v>
      </c>
      <c r="F20" s="185">
        <v>8140</v>
      </c>
      <c r="G20" s="185">
        <v>18140</v>
      </c>
      <c r="H20" s="107">
        <v>1</v>
      </c>
      <c r="I20" s="186" t="s">
        <v>416</v>
      </c>
      <c r="K20" s="184" t="s">
        <v>320</v>
      </c>
      <c r="L20" s="185">
        <v>6498</v>
      </c>
      <c r="M20" s="185">
        <v>2047</v>
      </c>
      <c r="N20" s="185">
        <v>581</v>
      </c>
      <c r="O20" s="185">
        <v>8246</v>
      </c>
      <c r="P20" s="185">
        <v>17372</v>
      </c>
      <c r="Q20" s="107">
        <v>1</v>
      </c>
      <c r="R20" s="186" t="s">
        <v>416</v>
      </c>
      <c r="T20" s="105" t="s">
        <v>320</v>
      </c>
      <c r="U20" s="106">
        <v>5707</v>
      </c>
      <c r="V20" s="106">
        <v>1955</v>
      </c>
      <c r="W20" s="106">
        <v>548</v>
      </c>
      <c r="X20" s="106">
        <v>7618</v>
      </c>
      <c r="Y20" s="106">
        <v>15828</v>
      </c>
      <c r="Z20" s="107">
        <v>1</v>
      </c>
      <c r="AA20" s="108" t="s">
        <v>416</v>
      </c>
      <c r="AC20" s="105" t="s">
        <v>320</v>
      </c>
      <c r="AD20" s="106">
        <v>7654</v>
      </c>
      <c r="AE20" s="106">
        <v>2325</v>
      </c>
      <c r="AF20" s="106">
        <v>660</v>
      </c>
      <c r="AG20" s="106">
        <v>7741</v>
      </c>
      <c r="AH20" s="106">
        <v>18380</v>
      </c>
      <c r="AI20" s="107">
        <v>1</v>
      </c>
      <c r="AJ20" s="108" t="s">
        <v>416</v>
      </c>
    </row>
    <row r="21" spans="2:36" ht="40" customHeight="1">
      <c r="B21" s="540" t="s">
        <v>417</v>
      </c>
      <c r="C21" s="540"/>
      <c r="D21" s="540"/>
      <c r="E21" s="540"/>
      <c r="F21" s="541" t="s">
        <v>377</v>
      </c>
      <c r="G21" s="541"/>
      <c r="H21" s="541"/>
      <c r="I21" s="541"/>
      <c r="J21" s="109"/>
      <c r="K21" s="540" t="s">
        <v>417</v>
      </c>
      <c r="L21" s="540"/>
      <c r="M21" s="540"/>
      <c r="N21" s="540"/>
      <c r="O21" s="541" t="s">
        <v>377</v>
      </c>
      <c r="P21" s="541"/>
      <c r="Q21" s="541"/>
      <c r="R21" s="541"/>
      <c r="T21" s="540" t="s">
        <v>417</v>
      </c>
      <c r="U21" s="540"/>
      <c r="V21" s="540"/>
      <c r="W21" s="540"/>
      <c r="X21" s="541" t="s">
        <v>378</v>
      </c>
      <c r="Y21" s="541"/>
      <c r="Z21" s="541"/>
      <c r="AA21" s="541"/>
      <c r="AC21" s="540" t="s">
        <v>418</v>
      </c>
      <c r="AD21" s="540"/>
      <c r="AE21" s="540"/>
      <c r="AF21" s="540"/>
      <c r="AG21" s="541" t="s">
        <v>379</v>
      </c>
      <c r="AH21" s="541"/>
      <c r="AI21" s="541"/>
      <c r="AJ21" s="541"/>
    </row>
    <row r="22" spans="2:36" ht="14">
      <c r="C22" s="159"/>
      <c r="D22" s="159"/>
      <c r="E22" s="159"/>
      <c r="F22" s="159"/>
      <c r="G22" s="159"/>
    </row>
  </sheetData>
  <mergeCells count="56">
    <mergeCell ref="H4:H5"/>
    <mergeCell ref="I4:I7"/>
    <mergeCell ref="C5:D5"/>
    <mergeCell ref="E5:F5"/>
    <mergeCell ref="G6:G7"/>
    <mergeCell ref="H6:H7"/>
    <mergeCell ref="B21:E21"/>
    <mergeCell ref="F21:I21"/>
    <mergeCell ref="K2:R2"/>
    <mergeCell ref="K3:R3"/>
    <mergeCell ref="K4:K7"/>
    <mergeCell ref="L4:M4"/>
    <mergeCell ref="N4:O4"/>
    <mergeCell ref="P4:P5"/>
    <mergeCell ref="B2:I2"/>
    <mergeCell ref="B3:I3"/>
    <mergeCell ref="B4:B7"/>
    <mergeCell ref="C4:D4"/>
    <mergeCell ref="E4:F4"/>
    <mergeCell ref="G4:G5"/>
    <mergeCell ref="K21:N21"/>
    <mergeCell ref="O21:R21"/>
    <mergeCell ref="T2:AA2"/>
    <mergeCell ref="T3:AA3"/>
    <mergeCell ref="T4:T7"/>
    <mergeCell ref="U4:V4"/>
    <mergeCell ref="W4:X4"/>
    <mergeCell ref="Y4:Y5"/>
    <mergeCell ref="Z4:Z5"/>
    <mergeCell ref="AA4:AA7"/>
    <mergeCell ref="U5:V5"/>
    <mergeCell ref="W5:X5"/>
    <mergeCell ref="Y6:Y7"/>
    <mergeCell ref="Z6:Z7"/>
    <mergeCell ref="Q4:Q5"/>
    <mergeCell ref="R4:R7"/>
    <mergeCell ref="L5:M5"/>
    <mergeCell ref="N5:O5"/>
    <mergeCell ref="P6:P7"/>
    <mergeCell ref="Q6:Q7"/>
    <mergeCell ref="T21:W21"/>
    <mergeCell ref="X21:AA21"/>
    <mergeCell ref="AH6:AH7"/>
    <mergeCell ref="AI6:AI7"/>
    <mergeCell ref="AC21:AF21"/>
    <mergeCell ref="AG21:AJ21"/>
    <mergeCell ref="AC2:AJ2"/>
    <mergeCell ref="AC3:AJ3"/>
    <mergeCell ref="AC4:AC7"/>
    <mergeCell ref="AD4:AE4"/>
    <mergeCell ref="AF4:AG4"/>
    <mergeCell ref="AH4:AH5"/>
    <mergeCell ref="AI4:AI5"/>
    <mergeCell ref="AJ4:AJ7"/>
    <mergeCell ref="AD5:AE5"/>
    <mergeCell ref="AF5:AG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236E-B38B-41F8-B22E-F4AF6BB98E53}">
  <dimension ref="B1:AJ20"/>
  <sheetViews>
    <sheetView showGridLines="0" rightToLeft="1" topLeftCell="M1" zoomScaleNormal="100" workbookViewId="0">
      <selection activeCell="X8" sqref="X8:X16"/>
    </sheetView>
  </sheetViews>
  <sheetFormatPr defaultColWidth="8.7265625" defaultRowHeight="24" customHeight="1"/>
  <cols>
    <col min="1" max="1" width="15.54296875" style="60" customWidth="1"/>
    <col min="2" max="2" width="15.6328125" style="60" customWidth="1"/>
    <col min="3" max="8" width="11.54296875" style="60" customWidth="1"/>
    <col min="9" max="9" width="15.6328125" style="60" customWidth="1"/>
    <col min="10" max="10" width="8.7265625" style="60"/>
    <col min="11" max="11" width="15.6328125" style="60" customWidth="1"/>
    <col min="12" max="17" width="8.7265625" style="60"/>
    <col min="18" max="18" width="15.6328125" style="60" customWidth="1"/>
    <col min="19" max="19" width="8.7265625" style="60"/>
    <col min="20" max="20" width="15.6328125" style="60" customWidth="1"/>
    <col min="21" max="26" width="8.7265625" style="60"/>
    <col min="27" max="27" width="15.6328125" style="60" customWidth="1"/>
    <col min="28" max="28" width="8.7265625" style="60"/>
    <col min="29" max="29" width="15.6328125" style="60" customWidth="1"/>
    <col min="30" max="35" width="8.7265625" style="60"/>
    <col min="36" max="36" width="15.6328125" style="60" customWidth="1"/>
    <col min="37" max="16384" width="8.7265625" style="60"/>
  </cols>
  <sheetData>
    <row r="1" spans="2:36" ht="50.15" customHeight="1"/>
    <row r="2" spans="2:36" ht="25" customHeight="1">
      <c r="B2" s="511" t="s">
        <v>419</v>
      </c>
      <c r="C2" s="511"/>
      <c r="D2" s="511"/>
      <c r="E2" s="511"/>
      <c r="F2" s="511"/>
      <c r="G2" s="511"/>
      <c r="H2" s="511"/>
      <c r="I2" s="511"/>
      <c r="K2" s="511" t="s">
        <v>420</v>
      </c>
      <c r="L2" s="511"/>
      <c r="M2" s="511"/>
      <c r="N2" s="511"/>
      <c r="O2" s="511"/>
      <c r="P2" s="511"/>
      <c r="Q2" s="511"/>
      <c r="R2" s="511"/>
      <c r="T2" s="511" t="s">
        <v>421</v>
      </c>
      <c r="U2" s="511"/>
      <c r="V2" s="511"/>
      <c r="W2" s="511"/>
      <c r="X2" s="511"/>
      <c r="Y2" s="511"/>
      <c r="Z2" s="511"/>
      <c r="AA2" s="511"/>
      <c r="AC2" s="511" t="s">
        <v>422</v>
      </c>
      <c r="AD2" s="511"/>
      <c r="AE2" s="511"/>
      <c r="AF2" s="511"/>
      <c r="AG2" s="511"/>
      <c r="AH2" s="511"/>
      <c r="AI2" s="511"/>
      <c r="AJ2" s="511"/>
    </row>
    <row r="3" spans="2:36" ht="25" customHeight="1">
      <c r="B3" s="512" t="s">
        <v>423</v>
      </c>
      <c r="C3" s="512"/>
      <c r="D3" s="512"/>
      <c r="E3" s="512"/>
      <c r="F3" s="512"/>
      <c r="G3" s="512"/>
      <c r="H3" s="512"/>
      <c r="I3" s="512"/>
      <c r="K3" s="512" t="s">
        <v>424</v>
      </c>
      <c r="L3" s="512"/>
      <c r="M3" s="512"/>
      <c r="N3" s="512"/>
      <c r="O3" s="512"/>
      <c r="P3" s="512"/>
      <c r="Q3" s="512"/>
      <c r="R3" s="512"/>
      <c r="T3" s="499" t="s">
        <v>425</v>
      </c>
      <c r="U3" s="499"/>
      <c r="V3" s="499"/>
      <c r="W3" s="499"/>
      <c r="X3" s="499"/>
      <c r="Y3" s="499"/>
      <c r="Z3" s="499"/>
      <c r="AA3" s="499"/>
      <c r="AC3" s="499" t="s">
        <v>426</v>
      </c>
      <c r="AD3" s="499"/>
      <c r="AE3" s="499"/>
      <c r="AF3" s="499"/>
      <c r="AG3" s="499"/>
      <c r="AH3" s="499"/>
      <c r="AI3" s="499"/>
      <c r="AJ3" s="499"/>
    </row>
    <row r="4" spans="2:36" ht="25" customHeight="1">
      <c r="B4" s="513" t="s">
        <v>427</v>
      </c>
      <c r="C4" s="515" t="s">
        <v>328</v>
      </c>
      <c r="D4" s="516"/>
      <c r="E4" s="515" t="s">
        <v>329</v>
      </c>
      <c r="F4" s="516"/>
      <c r="G4" s="536" t="s">
        <v>320</v>
      </c>
      <c r="H4" s="536" t="s">
        <v>389</v>
      </c>
      <c r="I4" s="518" t="s">
        <v>428</v>
      </c>
      <c r="K4" s="513" t="s">
        <v>427</v>
      </c>
      <c r="L4" s="515" t="s">
        <v>328</v>
      </c>
      <c r="M4" s="516"/>
      <c r="N4" s="515" t="s">
        <v>329</v>
      </c>
      <c r="O4" s="516"/>
      <c r="P4" s="536" t="s">
        <v>320</v>
      </c>
      <c r="Q4" s="536" t="s">
        <v>389</v>
      </c>
      <c r="R4" s="518" t="s">
        <v>428</v>
      </c>
      <c r="T4" s="545" t="s">
        <v>427</v>
      </c>
      <c r="U4" s="515" t="s">
        <v>328</v>
      </c>
      <c r="V4" s="516"/>
      <c r="W4" s="515" t="s">
        <v>329</v>
      </c>
      <c r="X4" s="516"/>
      <c r="Y4" s="536" t="s">
        <v>320</v>
      </c>
      <c r="Z4" s="536" t="s">
        <v>389</v>
      </c>
      <c r="AA4" s="546" t="s">
        <v>428</v>
      </c>
      <c r="AC4" s="545" t="s">
        <v>427</v>
      </c>
      <c r="AD4" s="515" t="s">
        <v>328</v>
      </c>
      <c r="AE4" s="516"/>
      <c r="AF4" s="515" t="s">
        <v>329</v>
      </c>
      <c r="AG4" s="516"/>
      <c r="AH4" s="536" t="s">
        <v>320</v>
      </c>
      <c r="AI4" s="536" t="s">
        <v>389</v>
      </c>
      <c r="AJ4" s="546" t="s">
        <v>428</v>
      </c>
    </row>
    <row r="5" spans="2:36" ht="25" customHeight="1">
      <c r="B5" s="514"/>
      <c r="C5" s="520" t="s">
        <v>331</v>
      </c>
      <c r="D5" s="521"/>
      <c r="E5" s="522" t="s">
        <v>332</v>
      </c>
      <c r="F5" s="523"/>
      <c r="G5" s="537"/>
      <c r="H5" s="537"/>
      <c r="I5" s="519"/>
      <c r="K5" s="514"/>
      <c r="L5" s="520" t="s">
        <v>331</v>
      </c>
      <c r="M5" s="521"/>
      <c r="N5" s="522" t="s">
        <v>332</v>
      </c>
      <c r="O5" s="523"/>
      <c r="P5" s="537"/>
      <c r="Q5" s="537"/>
      <c r="R5" s="519"/>
      <c r="T5" s="513"/>
      <c r="U5" s="520" t="s">
        <v>331</v>
      </c>
      <c r="V5" s="521"/>
      <c r="W5" s="522" t="s">
        <v>332</v>
      </c>
      <c r="X5" s="523"/>
      <c r="Y5" s="537"/>
      <c r="Z5" s="537"/>
      <c r="AA5" s="518"/>
      <c r="AC5" s="513"/>
      <c r="AD5" s="520" t="s">
        <v>331</v>
      </c>
      <c r="AE5" s="521"/>
      <c r="AF5" s="522" t="s">
        <v>332</v>
      </c>
      <c r="AG5" s="523"/>
      <c r="AH5" s="537"/>
      <c r="AI5" s="537"/>
      <c r="AJ5" s="518"/>
    </row>
    <row r="6" spans="2:36" ht="25" customHeight="1">
      <c r="B6" s="514"/>
      <c r="C6" s="27" t="s">
        <v>333</v>
      </c>
      <c r="D6" s="27" t="s">
        <v>334</v>
      </c>
      <c r="E6" s="28" t="s">
        <v>333</v>
      </c>
      <c r="F6" s="29" t="s">
        <v>334</v>
      </c>
      <c r="G6" s="542" t="s">
        <v>322</v>
      </c>
      <c r="H6" s="542" t="s">
        <v>391</v>
      </c>
      <c r="I6" s="519"/>
      <c r="K6" s="514"/>
      <c r="L6" s="27" t="s">
        <v>333</v>
      </c>
      <c r="M6" s="27" t="s">
        <v>334</v>
      </c>
      <c r="N6" s="28" t="s">
        <v>333</v>
      </c>
      <c r="O6" s="29" t="s">
        <v>334</v>
      </c>
      <c r="P6" s="542" t="s">
        <v>322</v>
      </c>
      <c r="Q6" s="542" t="s">
        <v>391</v>
      </c>
      <c r="R6" s="519"/>
      <c r="T6" s="513"/>
      <c r="U6" s="27" t="s">
        <v>333</v>
      </c>
      <c r="V6" s="27" t="s">
        <v>334</v>
      </c>
      <c r="W6" s="28" t="s">
        <v>333</v>
      </c>
      <c r="X6" s="29" t="s">
        <v>334</v>
      </c>
      <c r="Y6" s="542" t="s">
        <v>322</v>
      </c>
      <c r="Z6" s="542" t="s">
        <v>391</v>
      </c>
      <c r="AA6" s="518"/>
      <c r="AC6" s="513"/>
      <c r="AD6" s="27" t="s">
        <v>333</v>
      </c>
      <c r="AE6" s="27" t="s">
        <v>334</v>
      </c>
      <c r="AF6" s="28" t="s">
        <v>333</v>
      </c>
      <c r="AG6" s="29" t="s">
        <v>334</v>
      </c>
      <c r="AH6" s="542" t="s">
        <v>322</v>
      </c>
      <c r="AI6" s="542" t="s">
        <v>391</v>
      </c>
      <c r="AJ6" s="518"/>
    </row>
    <row r="7" spans="2:36" ht="25" customHeight="1">
      <c r="B7" s="514"/>
      <c r="C7" s="187" t="s">
        <v>335</v>
      </c>
      <c r="D7" s="188" t="s">
        <v>336</v>
      </c>
      <c r="E7" s="188" t="s">
        <v>335</v>
      </c>
      <c r="F7" s="189" t="s">
        <v>336</v>
      </c>
      <c r="G7" s="542"/>
      <c r="H7" s="542"/>
      <c r="I7" s="519"/>
      <c r="K7" s="514"/>
      <c r="L7" s="30" t="s">
        <v>335</v>
      </c>
      <c r="M7" s="31" t="s">
        <v>336</v>
      </c>
      <c r="N7" s="31" t="s">
        <v>335</v>
      </c>
      <c r="O7" s="32" t="s">
        <v>336</v>
      </c>
      <c r="P7" s="543"/>
      <c r="Q7" s="543"/>
      <c r="R7" s="519"/>
      <c r="T7" s="513"/>
      <c r="U7" s="30" t="s">
        <v>335</v>
      </c>
      <c r="V7" s="31" t="s">
        <v>336</v>
      </c>
      <c r="W7" s="31" t="s">
        <v>335</v>
      </c>
      <c r="X7" s="32" t="s">
        <v>336</v>
      </c>
      <c r="Y7" s="543"/>
      <c r="Z7" s="543"/>
      <c r="AA7" s="518"/>
      <c r="AC7" s="513"/>
      <c r="AD7" s="30" t="s">
        <v>335</v>
      </c>
      <c r="AE7" s="31" t="s">
        <v>336</v>
      </c>
      <c r="AF7" s="31" t="s">
        <v>335</v>
      </c>
      <c r="AG7" s="32" t="s">
        <v>336</v>
      </c>
      <c r="AH7" s="543"/>
      <c r="AI7" s="543"/>
      <c r="AJ7" s="518"/>
    </row>
    <row r="8" spans="2:36" ht="25" customHeight="1">
      <c r="B8" s="179" t="s">
        <v>429</v>
      </c>
      <c r="C8" s="183">
        <v>38</v>
      </c>
      <c r="D8" s="183">
        <v>24</v>
      </c>
      <c r="E8" s="183">
        <v>4</v>
      </c>
      <c r="F8" s="183">
        <v>33</v>
      </c>
      <c r="G8" s="181">
        <v>99</v>
      </c>
      <c r="H8" s="104">
        <v>5.4575523704520398E-3</v>
      </c>
      <c r="I8" s="190" t="s">
        <v>430</v>
      </c>
      <c r="K8" s="179" t="s">
        <v>429</v>
      </c>
      <c r="L8" s="180">
        <v>22</v>
      </c>
      <c r="M8" s="180">
        <v>9</v>
      </c>
      <c r="N8" s="180">
        <v>7</v>
      </c>
      <c r="O8" s="180">
        <v>25</v>
      </c>
      <c r="P8" s="181">
        <v>63</v>
      </c>
      <c r="Q8" s="104">
        <v>3.6265254432419985E-3</v>
      </c>
      <c r="R8" s="190" t="s">
        <v>430</v>
      </c>
      <c r="T8" s="82" t="s">
        <v>431</v>
      </c>
      <c r="U8" s="102">
        <v>16</v>
      </c>
      <c r="V8" s="102">
        <v>3</v>
      </c>
      <c r="W8" s="102">
        <v>0</v>
      </c>
      <c r="X8" s="102">
        <v>16</v>
      </c>
      <c r="Y8" s="103">
        <v>35</v>
      </c>
      <c r="Z8" s="104">
        <v>2.2112711650240082E-3</v>
      </c>
      <c r="AA8" s="83" t="s">
        <v>430</v>
      </c>
      <c r="AC8" s="82" t="s">
        <v>431</v>
      </c>
      <c r="AD8" s="102">
        <v>16</v>
      </c>
      <c r="AE8" s="102">
        <v>8</v>
      </c>
      <c r="AF8" s="102">
        <v>2</v>
      </c>
      <c r="AG8" s="102">
        <v>9</v>
      </c>
      <c r="AH8" s="103">
        <v>35</v>
      </c>
      <c r="AI8" s="104">
        <v>1.9042437431991295E-3</v>
      </c>
      <c r="AJ8" s="83" t="s">
        <v>430</v>
      </c>
    </row>
    <row r="9" spans="2:36" ht="25" customHeight="1">
      <c r="B9" s="191" t="s">
        <v>432</v>
      </c>
      <c r="C9" s="183">
        <v>1922</v>
      </c>
      <c r="D9" s="183">
        <v>218</v>
      </c>
      <c r="E9" s="183">
        <v>48</v>
      </c>
      <c r="F9" s="183">
        <v>617</v>
      </c>
      <c r="G9" s="181">
        <v>2805</v>
      </c>
      <c r="H9" s="104">
        <v>0.15463065049614114</v>
      </c>
      <c r="I9" s="190" t="s">
        <v>433</v>
      </c>
      <c r="K9" s="191" t="s">
        <v>432</v>
      </c>
      <c r="L9" s="183">
        <v>1631</v>
      </c>
      <c r="M9" s="183">
        <v>198</v>
      </c>
      <c r="N9" s="183">
        <v>57</v>
      </c>
      <c r="O9" s="183">
        <v>524</v>
      </c>
      <c r="P9" s="181">
        <v>2410</v>
      </c>
      <c r="Q9" s="104">
        <v>0.13872898917798757</v>
      </c>
      <c r="R9" s="190" t="s">
        <v>433</v>
      </c>
      <c r="T9" s="126" t="s">
        <v>432</v>
      </c>
      <c r="U9" s="102">
        <v>1226</v>
      </c>
      <c r="V9" s="102">
        <v>157</v>
      </c>
      <c r="W9" s="102">
        <v>45</v>
      </c>
      <c r="X9" s="102">
        <v>385</v>
      </c>
      <c r="Y9" s="103">
        <v>1813</v>
      </c>
      <c r="Z9" s="104">
        <v>0.11454384634824362</v>
      </c>
      <c r="AA9" s="83" t="s">
        <v>433</v>
      </c>
      <c r="AC9" s="126" t="s">
        <v>432</v>
      </c>
      <c r="AD9" s="102">
        <v>1693</v>
      </c>
      <c r="AE9" s="102">
        <v>248</v>
      </c>
      <c r="AF9" s="102">
        <v>64</v>
      </c>
      <c r="AG9" s="102">
        <v>400</v>
      </c>
      <c r="AH9" s="103">
        <v>2405</v>
      </c>
      <c r="AI9" s="104">
        <v>0.1308487486398259</v>
      </c>
      <c r="AJ9" s="83" t="s">
        <v>433</v>
      </c>
    </row>
    <row r="10" spans="2:36" ht="25" customHeight="1">
      <c r="B10" s="191" t="s">
        <v>434</v>
      </c>
      <c r="C10" s="183">
        <v>3055</v>
      </c>
      <c r="D10" s="183">
        <v>455</v>
      </c>
      <c r="E10" s="183">
        <v>181</v>
      </c>
      <c r="F10" s="183">
        <v>2194</v>
      </c>
      <c r="G10" s="181">
        <v>5885</v>
      </c>
      <c r="H10" s="104">
        <v>0.32442116868798238</v>
      </c>
      <c r="I10" s="190" t="s">
        <v>435</v>
      </c>
      <c r="K10" s="191" t="s">
        <v>434</v>
      </c>
      <c r="L10" s="183">
        <v>2764</v>
      </c>
      <c r="M10" s="183">
        <v>436</v>
      </c>
      <c r="N10" s="183">
        <v>159</v>
      </c>
      <c r="O10" s="183">
        <v>2215</v>
      </c>
      <c r="P10" s="181">
        <v>5574</v>
      </c>
      <c r="Q10" s="104">
        <v>0.32086115588303016</v>
      </c>
      <c r="R10" s="190" t="s">
        <v>435</v>
      </c>
      <c r="T10" s="126" t="s">
        <v>434</v>
      </c>
      <c r="U10" s="102">
        <v>2474</v>
      </c>
      <c r="V10" s="102">
        <v>431</v>
      </c>
      <c r="W10" s="102">
        <v>147</v>
      </c>
      <c r="X10" s="102">
        <v>1979</v>
      </c>
      <c r="Y10" s="103">
        <v>5031</v>
      </c>
      <c r="Z10" s="104">
        <v>0.31785443517816525</v>
      </c>
      <c r="AA10" s="83" t="s">
        <v>435</v>
      </c>
      <c r="AC10" s="126" t="s">
        <v>434</v>
      </c>
      <c r="AD10" s="102">
        <v>3296</v>
      </c>
      <c r="AE10" s="102">
        <v>567</v>
      </c>
      <c r="AF10" s="102">
        <v>219</v>
      </c>
      <c r="AG10" s="102">
        <v>2162</v>
      </c>
      <c r="AH10" s="103">
        <v>6244</v>
      </c>
      <c r="AI10" s="104">
        <v>0.33971708378672472</v>
      </c>
      <c r="AJ10" s="83" t="s">
        <v>435</v>
      </c>
    </row>
    <row r="11" spans="2:36" ht="25" customHeight="1">
      <c r="B11" s="191" t="s">
        <v>436</v>
      </c>
      <c r="C11" s="183">
        <v>1224</v>
      </c>
      <c r="D11" s="183">
        <v>384</v>
      </c>
      <c r="E11" s="183">
        <v>164</v>
      </c>
      <c r="F11" s="183">
        <v>2241</v>
      </c>
      <c r="G11" s="181">
        <v>4013</v>
      </c>
      <c r="H11" s="104">
        <v>0.22122381477398015</v>
      </c>
      <c r="I11" s="190" t="s">
        <v>437</v>
      </c>
      <c r="K11" s="191" t="s">
        <v>436</v>
      </c>
      <c r="L11" s="183">
        <v>1075</v>
      </c>
      <c r="M11" s="183">
        <v>382</v>
      </c>
      <c r="N11" s="183">
        <v>175</v>
      </c>
      <c r="O11" s="183">
        <v>2291</v>
      </c>
      <c r="P11" s="181">
        <v>3923</v>
      </c>
      <c r="Q11" s="104">
        <v>0.22582316371172001</v>
      </c>
      <c r="R11" s="190" t="s">
        <v>437</v>
      </c>
      <c r="T11" s="126" t="s">
        <v>436</v>
      </c>
      <c r="U11" s="102">
        <v>1058</v>
      </c>
      <c r="V11" s="102">
        <v>371</v>
      </c>
      <c r="W11" s="102">
        <v>154</v>
      </c>
      <c r="X11" s="102">
        <v>2345</v>
      </c>
      <c r="Y11" s="103">
        <v>3928</v>
      </c>
      <c r="Z11" s="104">
        <v>0.24816780389183726</v>
      </c>
      <c r="AA11" s="83" t="s">
        <v>437</v>
      </c>
      <c r="AC11" s="126" t="s">
        <v>436</v>
      </c>
      <c r="AD11" s="102">
        <v>1436</v>
      </c>
      <c r="AE11" s="102">
        <v>446</v>
      </c>
      <c r="AF11" s="102">
        <v>177</v>
      </c>
      <c r="AG11" s="102">
        <v>2352</v>
      </c>
      <c r="AH11" s="103">
        <v>4411</v>
      </c>
      <c r="AI11" s="104">
        <v>0.23998911860718172</v>
      </c>
      <c r="AJ11" s="83" t="s">
        <v>437</v>
      </c>
    </row>
    <row r="12" spans="2:36" ht="25" customHeight="1">
      <c r="B12" s="191" t="s">
        <v>438</v>
      </c>
      <c r="C12" s="183">
        <v>536</v>
      </c>
      <c r="D12" s="183">
        <v>300</v>
      </c>
      <c r="E12" s="183">
        <v>110</v>
      </c>
      <c r="F12" s="183">
        <v>1371</v>
      </c>
      <c r="G12" s="181">
        <v>2317</v>
      </c>
      <c r="H12" s="104">
        <v>0.12772877618522602</v>
      </c>
      <c r="I12" s="190" t="s">
        <v>439</v>
      </c>
      <c r="K12" s="191" t="s">
        <v>438</v>
      </c>
      <c r="L12" s="183">
        <v>457</v>
      </c>
      <c r="M12" s="183">
        <v>310</v>
      </c>
      <c r="N12" s="183">
        <v>93</v>
      </c>
      <c r="O12" s="183">
        <v>1520</v>
      </c>
      <c r="P12" s="181">
        <v>2380</v>
      </c>
      <c r="Q12" s="104">
        <v>0.13700207230025327</v>
      </c>
      <c r="R12" s="190" t="s">
        <v>439</v>
      </c>
      <c r="T12" s="126" t="s">
        <v>438</v>
      </c>
      <c r="U12" s="102">
        <v>453</v>
      </c>
      <c r="V12" s="102">
        <v>269</v>
      </c>
      <c r="W12" s="102">
        <v>96</v>
      </c>
      <c r="X12" s="102">
        <v>1409</v>
      </c>
      <c r="Y12" s="103">
        <v>2227</v>
      </c>
      <c r="Z12" s="104">
        <v>0.14070002527167047</v>
      </c>
      <c r="AA12" s="83" t="s">
        <v>439</v>
      </c>
      <c r="AC12" s="126" t="s">
        <v>438</v>
      </c>
      <c r="AD12" s="102">
        <v>590</v>
      </c>
      <c r="AE12" s="102">
        <v>311</v>
      </c>
      <c r="AF12" s="102">
        <v>107</v>
      </c>
      <c r="AG12" s="102">
        <v>1383</v>
      </c>
      <c r="AH12" s="103">
        <v>2391</v>
      </c>
      <c r="AI12" s="104">
        <v>0.13008705114254623</v>
      </c>
      <c r="AJ12" s="83" t="s">
        <v>439</v>
      </c>
    </row>
    <row r="13" spans="2:36" ht="25" customHeight="1">
      <c r="B13" s="191" t="s">
        <v>440</v>
      </c>
      <c r="C13" s="183">
        <v>258</v>
      </c>
      <c r="D13" s="183">
        <v>253</v>
      </c>
      <c r="E13" s="183">
        <v>52</v>
      </c>
      <c r="F13" s="183">
        <v>854</v>
      </c>
      <c r="G13" s="181">
        <v>1417</v>
      </c>
      <c r="H13" s="104">
        <v>7.811466372657111E-2</v>
      </c>
      <c r="I13" s="190" t="s">
        <v>441</v>
      </c>
      <c r="K13" s="191" t="s">
        <v>440</v>
      </c>
      <c r="L13" s="183">
        <v>272</v>
      </c>
      <c r="M13" s="183">
        <v>209</v>
      </c>
      <c r="N13" s="183">
        <v>52</v>
      </c>
      <c r="O13" s="183">
        <v>852</v>
      </c>
      <c r="P13" s="181">
        <v>1385</v>
      </c>
      <c r="Q13" s="104">
        <v>7.9725995855399495E-2</v>
      </c>
      <c r="R13" s="190" t="s">
        <v>441</v>
      </c>
      <c r="T13" s="126" t="s">
        <v>440</v>
      </c>
      <c r="U13" s="102">
        <v>240</v>
      </c>
      <c r="V13" s="102">
        <v>220</v>
      </c>
      <c r="W13" s="102">
        <v>49</v>
      </c>
      <c r="X13" s="102">
        <v>737</v>
      </c>
      <c r="Y13" s="103">
        <v>1246</v>
      </c>
      <c r="Z13" s="104">
        <v>7.8721253474854688E-2</v>
      </c>
      <c r="AA13" s="83" t="s">
        <v>441</v>
      </c>
      <c r="AC13" s="126" t="s">
        <v>440</v>
      </c>
      <c r="AD13" s="102">
        <v>316</v>
      </c>
      <c r="AE13" s="102">
        <v>267</v>
      </c>
      <c r="AF13" s="102">
        <v>47</v>
      </c>
      <c r="AG13" s="102">
        <v>704</v>
      </c>
      <c r="AH13" s="103">
        <v>1334</v>
      </c>
      <c r="AI13" s="104">
        <v>7.257889009793253E-2</v>
      </c>
      <c r="AJ13" s="83" t="s">
        <v>441</v>
      </c>
    </row>
    <row r="14" spans="2:36" ht="25" customHeight="1">
      <c r="B14" s="191" t="s">
        <v>442</v>
      </c>
      <c r="C14" s="183">
        <v>140</v>
      </c>
      <c r="D14" s="183">
        <v>173</v>
      </c>
      <c r="E14" s="183">
        <v>34</v>
      </c>
      <c r="F14" s="183">
        <v>419</v>
      </c>
      <c r="G14" s="181">
        <v>766</v>
      </c>
      <c r="H14" s="104">
        <v>4.2227122381477397E-2</v>
      </c>
      <c r="I14" s="190" t="s">
        <v>443</v>
      </c>
      <c r="K14" s="191" t="s">
        <v>442</v>
      </c>
      <c r="L14" s="183">
        <v>145</v>
      </c>
      <c r="M14" s="183">
        <v>171</v>
      </c>
      <c r="N14" s="183">
        <v>19</v>
      </c>
      <c r="O14" s="183">
        <v>406</v>
      </c>
      <c r="P14" s="181">
        <v>741</v>
      </c>
      <c r="Q14" s="104">
        <v>4.2654846880036838E-2</v>
      </c>
      <c r="R14" s="190" t="s">
        <v>443</v>
      </c>
      <c r="T14" s="126" t="s">
        <v>442</v>
      </c>
      <c r="U14" s="102">
        <v>134</v>
      </c>
      <c r="V14" s="102">
        <v>205</v>
      </c>
      <c r="W14" s="102">
        <v>27</v>
      </c>
      <c r="X14" s="102">
        <v>386</v>
      </c>
      <c r="Y14" s="103">
        <v>752</v>
      </c>
      <c r="Z14" s="104">
        <v>4.7510740459944405E-2</v>
      </c>
      <c r="AA14" s="83" t="s">
        <v>443</v>
      </c>
      <c r="AC14" s="126" t="s">
        <v>442</v>
      </c>
      <c r="AD14" s="102">
        <v>167</v>
      </c>
      <c r="AE14" s="102">
        <v>170</v>
      </c>
      <c r="AF14" s="102">
        <v>18</v>
      </c>
      <c r="AG14" s="102">
        <v>368</v>
      </c>
      <c r="AH14" s="103">
        <v>723</v>
      </c>
      <c r="AI14" s="104">
        <v>3.9336235038084873E-2</v>
      </c>
      <c r="AJ14" s="83" t="s">
        <v>443</v>
      </c>
    </row>
    <row r="15" spans="2:36" ht="25" customHeight="1">
      <c r="B15" s="191" t="s">
        <v>444</v>
      </c>
      <c r="C15" s="183">
        <v>55</v>
      </c>
      <c r="D15" s="183">
        <v>104</v>
      </c>
      <c r="E15" s="183">
        <v>15</v>
      </c>
      <c r="F15" s="183">
        <v>219</v>
      </c>
      <c r="G15" s="181">
        <v>393</v>
      </c>
      <c r="H15" s="104">
        <v>2.1664829106945976E-2</v>
      </c>
      <c r="I15" s="190" t="s">
        <v>445</v>
      </c>
      <c r="K15" s="191" t="s">
        <v>444</v>
      </c>
      <c r="L15" s="183">
        <v>68</v>
      </c>
      <c r="M15" s="183">
        <v>123</v>
      </c>
      <c r="N15" s="183">
        <v>10</v>
      </c>
      <c r="O15" s="183">
        <v>234</v>
      </c>
      <c r="P15" s="181">
        <v>435</v>
      </c>
      <c r="Q15" s="104">
        <v>2.5040294727147132E-2</v>
      </c>
      <c r="R15" s="190" t="s">
        <v>445</v>
      </c>
      <c r="T15" s="126" t="s">
        <v>444</v>
      </c>
      <c r="U15" s="102">
        <v>59</v>
      </c>
      <c r="V15" s="102">
        <v>97</v>
      </c>
      <c r="W15" s="102">
        <v>18</v>
      </c>
      <c r="X15" s="102">
        <v>196</v>
      </c>
      <c r="Y15" s="103">
        <v>370</v>
      </c>
      <c r="Z15" s="104">
        <v>2.3376295173110944E-2</v>
      </c>
      <c r="AA15" s="83" t="s">
        <v>445</v>
      </c>
      <c r="AC15" s="126" t="s">
        <v>444</v>
      </c>
      <c r="AD15" s="102">
        <v>71</v>
      </c>
      <c r="AE15" s="102">
        <v>131</v>
      </c>
      <c r="AF15" s="102">
        <v>17</v>
      </c>
      <c r="AG15" s="102">
        <v>161</v>
      </c>
      <c r="AH15" s="103">
        <v>380</v>
      </c>
      <c r="AI15" s="104">
        <v>2.0674646354733407E-2</v>
      </c>
      <c r="AJ15" s="83" t="s">
        <v>445</v>
      </c>
    </row>
    <row r="16" spans="2:36" ht="25" customHeight="1">
      <c r="B16" s="191" t="s">
        <v>446</v>
      </c>
      <c r="C16" s="183">
        <v>58</v>
      </c>
      <c r="D16" s="183">
        <v>184</v>
      </c>
      <c r="E16" s="183">
        <v>11</v>
      </c>
      <c r="F16" s="183">
        <v>192</v>
      </c>
      <c r="G16" s="181">
        <v>445</v>
      </c>
      <c r="H16" s="104">
        <v>2.4531422271223815E-2</v>
      </c>
      <c r="I16" s="190" t="s">
        <v>447</v>
      </c>
      <c r="K16" s="191" t="s">
        <v>446</v>
      </c>
      <c r="L16" s="183">
        <v>64</v>
      </c>
      <c r="M16" s="183">
        <v>209</v>
      </c>
      <c r="N16" s="183">
        <v>9</v>
      </c>
      <c r="O16" s="183">
        <v>179</v>
      </c>
      <c r="P16" s="181">
        <v>461</v>
      </c>
      <c r="Q16" s="104">
        <v>2.6536956021183514E-2</v>
      </c>
      <c r="R16" s="190" t="s">
        <v>447</v>
      </c>
      <c r="T16" s="126" t="s">
        <v>446</v>
      </c>
      <c r="U16" s="102">
        <v>47</v>
      </c>
      <c r="V16" s="102">
        <v>202</v>
      </c>
      <c r="W16" s="102">
        <v>12</v>
      </c>
      <c r="X16" s="102">
        <v>165</v>
      </c>
      <c r="Y16" s="103">
        <v>426</v>
      </c>
      <c r="Z16" s="104">
        <v>2.6914329037149357E-2</v>
      </c>
      <c r="AA16" s="83" t="s">
        <v>447</v>
      </c>
      <c r="AC16" s="126" t="s">
        <v>446</v>
      </c>
      <c r="AD16" s="102">
        <v>69</v>
      </c>
      <c r="AE16" s="102">
        <v>177</v>
      </c>
      <c r="AF16" s="102">
        <v>9</v>
      </c>
      <c r="AG16" s="102">
        <v>202</v>
      </c>
      <c r="AH16" s="103">
        <v>457</v>
      </c>
      <c r="AI16" s="104">
        <v>2.4863982589771492E-2</v>
      </c>
      <c r="AJ16" s="83" t="s">
        <v>447</v>
      </c>
    </row>
    <row r="17" spans="2:36" ht="25" customHeight="1" thickBot="1">
      <c r="B17" s="184" t="s">
        <v>320</v>
      </c>
      <c r="C17" s="185">
        <v>7286</v>
      </c>
      <c r="D17" s="185">
        <v>2095</v>
      </c>
      <c r="E17" s="185">
        <v>619</v>
      </c>
      <c r="F17" s="185">
        <v>8140</v>
      </c>
      <c r="G17" s="185">
        <v>18140</v>
      </c>
      <c r="H17" s="107">
        <v>1</v>
      </c>
      <c r="I17" s="186" t="s">
        <v>322</v>
      </c>
      <c r="K17" s="184" t="s">
        <v>320</v>
      </c>
      <c r="L17" s="185">
        <v>6498</v>
      </c>
      <c r="M17" s="185">
        <v>2047</v>
      </c>
      <c r="N17" s="185">
        <v>581</v>
      </c>
      <c r="O17" s="185">
        <v>8246</v>
      </c>
      <c r="P17" s="185">
        <v>17372</v>
      </c>
      <c r="Q17" s="107">
        <v>1</v>
      </c>
      <c r="R17" s="186" t="s">
        <v>322</v>
      </c>
      <c r="T17" s="105" t="s">
        <v>320</v>
      </c>
      <c r="U17" s="106">
        <v>5707</v>
      </c>
      <c r="V17" s="106">
        <v>1955</v>
      </c>
      <c r="W17" s="106">
        <v>548</v>
      </c>
      <c r="X17" s="106">
        <v>7618</v>
      </c>
      <c r="Y17" s="106">
        <v>15828</v>
      </c>
      <c r="Z17" s="107">
        <v>1</v>
      </c>
      <c r="AA17" s="108" t="s">
        <v>322</v>
      </c>
      <c r="AC17" s="105" t="s">
        <v>320</v>
      </c>
      <c r="AD17" s="106">
        <v>7654</v>
      </c>
      <c r="AE17" s="106">
        <v>2325</v>
      </c>
      <c r="AF17" s="106">
        <v>660</v>
      </c>
      <c r="AG17" s="106">
        <v>7741</v>
      </c>
      <c r="AH17" s="106">
        <v>18380</v>
      </c>
      <c r="AI17" s="107">
        <v>1</v>
      </c>
      <c r="AJ17" s="108" t="s">
        <v>322</v>
      </c>
    </row>
    <row r="18" spans="2:36" ht="50.25" customHeight="1">
      <c r="B18" s="540" t="s">
        <v>448</v>
      </c>
      <c r="C18" s="540"/>
      <c r="D18" s="540"/>
      <c r="E18" s="540"/>
      <c r="F18" s="544" t="s">
        <v>377</v>
      </c>
      <c r="G18" s="544"/>
      <c r="H18" s="544"/>
      <c r="I18" s="544"/>
      <c r="K18" s="540" t="s">
        <v>448</v>
      </c>
      <c r="L18" s="540"/>
      <c r="M18" s="540"/>
      <c r="N18" s="449"/>
      <c r="O18" s="544" t="s">
        <v>377</v>
      </c>
      <c r="P18" s="544"/>
      <c r="Q18" s="544"/>
      <c r="R18" s="544"/>
      <c r="T18" s="540" t="s">
        <v>448</v>
      </c>
      <c r="U18" s="540"/>
      <c r="V18" s="540"/>
      <c r="W18" s="540"/>
      <c r="X18" s="450"/>
      <c r="Y18" s="544" t="s">
        <v>378</v>
      </c>
      <c r="Z18" s="544"/>
      <c r="AA18" s="544"/>
      <c r="AC18" s="540" t="s">
        <v>418</v>
      </c>
      <c r="AD18" s="540"/>
      <c r="AE18" s="540"/>
      <c r="AF18" s="449"/>
      <c r="AG18" s="544" t="s">
        <v>379</v>
      </c>
      <c r="AH18" s="544"/>
      <c r="AI18" s="544"/>
      <c r="AJ18" s="544"/>
    </row>
    <row r="19" spans="2:36" ht="57.75" customHeight="1">
      <c r="B19" s="119"/>
      <c r="C19" s="119"/>
      <c r="D19" s="119"/>
      <c r="E19" s="119"/>
      <c r="F19" s="192"/>
      <c r="G19" s="192"/>
      <c r="H19" s="192"/>
      <c r="I19" s="192"/>
      <c r="K19" s="119"/>
      <c r="L19" s="119"/>
      <c r="M19" s="119"/>
      <c r="N19" s="119"/>
      <c r="O19" s="192"/>
      <c r="P19" s="192"/>
      <c r="Q19" s="192"/>
      <c r="R19" s="192"/>
      <c r="T19" s="119"/>
      <c r="U19" s="119"/>
      <c r="V19" s="119"/>
      <c r="W19" s="119"/>
      <c r="X19" s="192"/>
      <c r="Y19" s="192"/>
      <c r="Z19" s="192"/>
      <c r="AA19" s="192"/>
      <c r="AC19" s="119"/>
      <c r="AD19" s="119"/>
      <c r="AE19" s="119"/>
      <c r="AF19" s="119"/>
      <c r="AG19" s="192"/>
      <c r="AH19" s="192"/>
      <c r="AI19" s="192"/>
      <c r="AJ19" s="192"/>
    </row>
    <row r="20" spans="2:36" ht="14">
      <c r="C20" s="159"/>
      <c r="D20" s="159"/>
      <c r="E20" s="159"/>
      <c r="F20" s="159"/>
      <c r="G20" s="159"/>
      <c r="H20" s="159"/>
    </row>
  </sheetData>
  <mergeCells count="56">
    <mergeCell ref="B18:E18"/>
    <mergeCell ref="F18:I18"/>
    <mergeCell ref="K2:R2"/>
    <mergeCell ref="K3:R3"/>
    <mergeCell ref="K4:K7"/>
    <mergeCell ref="L4:M4"/>
    <mergeCell ref="N4:O4"/>
    <mergeCell ref="P4:P5"/>
    <mergeCell ref="B2:I2"/>
    <mergeCell ref="B3:I3"/>
    <mergeCell ref="B4:B7"/>
    <mergeCell ref="C4:D4"/>
    <mergeCell ref="E4:F4"/>
    <mergeCell ref="G4:G5"/>
    <mergeCell ref="H4:H5"/>
    <mergeCell ref="I4:I7"/>
    <mergeCell ref="C5:D5"/>
    <mergeCell ref="E5:F5"/>
    <mergeCell ref="G6:G7"/>
    <mergeCell ref="H6:H7"/>
    <mergeCell ref="T2:AA2"/>
    <mergeCell ref="T3:AA3"/>
    <mergeCell ref="T4:T7"/>
    <mergeCell ref="U4:V4"/>
    <mergeCell ref="W4:X4"/>
    <mergeCell ref="Y4:Y5"/>
    <mergeCell ref="Z4:Z5"/>
    <mergeCell ref="AA4:AA7"/>
    <mergeCell ref="U5:V5"/>
    <mergeCell ref="W5:X5"/>
    <mergeCell ref="Y6:Y7"/>
    <mergeCell ref="Z6:Z7"/>
    <mergeCell ref="T18:W18"/>
    <mergeCell ref="Q4:Q5"/>
    <mergeCell ref="R4:R7"/>
    <mergeCell ref="L5:M5"/>
    <mergeCell ref="N5:O5"/>
    <mergeCell ref="P6:P7"/>
    <mergeCell ref="Q6:Q7"/>
    <mergeCell ref="K18:M18"/>
    <mergeCell ref="AG18:AJ18"/>
    <mergeCell ref="Y18:AA18"/>
    <mergeCell ref="O18:R18"/>
    <mergeCell ref="AC2:AJ2"/>
    <mergeCell ref="AC3:AJ3"/>
    <mergeCell ref="AC4:AC7"/>
    <mergeCell ref="AD4:AE4"/>
    <mergeCell ref="AF4:AG4"/>
    <mergeCell ref="AH4:AH5"/>
    <mergeCell ref="AI4:AI5"/>
    <mergeCell ref="AJ4:AJ7"/>
    <mergeCell ref="AD5:AE5"/>
    <mergeCell ref="AF5:AG5"/>
    <mergeCell ref="AH6:AH7"/>
    <mergeCell ref="AI6:AI7"/>
    <mergeCell ref="AC18:AE18"/>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A683-41EC-47EC-B090-B872027C1611}">
  <dimension ref="B1:AJ19"/>
  <sheetViews>
    <sheetView showGridLines="0" rightToLeft="1" topLeftCell="J1" zoomScaleNormal="100" workbookViewId="0">
      <selection activeCell="J10" sqref="J10"/>
    </sheetView>
  </sheetViews>
  <sheetFormatPr defaultColWidth="8.7265625" defaultRowHeight="24" customHeight="1"/>
  <cols>
    <col min="1" max="2" width="15.54296875" style="60" customWidth="1"/>
    <col min="3" max="8" width="11.54296875" style="60" customWidth="1"/>
    <col min="9" max="9" width="15.54296875" style="60" customWidth="1"/>
    <col min="10" max="16384" width="8.7265625" style="60"/>
  </cols>
  <sheetData>
    <row r="1" spans="2:36" ht="50.15" customHeight="1"/>
    <row r="2" spans="2:36" ht="25" customHeight="1">
      <c r="B2" s="511" t="s">
        <v>1086</v>
      </c>
      <c r="C2" s="511"/>
      <c r="D2" s="511"/>
      <c r="E2" s="511"/>
      <c r="F2" s="511"/>
      <c r="G2" s="511"/>
      <c r="H2" s="511"/>
      <c r="I2" s="511"/>
      <c r="K2" s="511" t="s">
        <v>449</v>
      </c>
      <c r="L2" s="511"/>
      <c r="M2" s="511"/>
      <c r="N2" s="511"/>
      <c r="O2" s="511"/>
      <c r="P2" s="511"/>
      <c r="Q2" s="511"/>
      <c r="R2" s="511"/>
      <c r="T2" s="511" t="s">
        <v>450</v>
      </c>
      <c r="U2" s="511"/>
      <c r="V2" s="511"/>
      <c r="W2" s="511"/>
      <c r="X2" s="511"/>
      <c r="Y2" s="511"/>
      <c r="Z2" s="511"/>
      <c r="AA2" s="511"/>
      <c r="AC2" s="511" t="s">
        <v>451</v>
      </c>
      <c r="AD2" s="511"/>
      <c r="AE2" s="511"/>
      <c r="AF2" s="511"/>
      <c r="AG2" s="511"/>
      <c r="AH2" s="511"/>
      <c r="AI2" s="511"/>
      <c r="AJ2" s="511"/>
    </row>
    <row r="3" spans="2:36" ht="25" customHeight="1">
      <c r="B3" s="499" t="s">
        <v>452</v>
      </c>
      <c r="C3" s="499"/>
      <c r="D3" s="499"/>
      <c r="E3" s="499"/>
      <c r="F3" s="499"/>
      <c r="G3" s="499"/>
      <c r="H3" s="499"/>
      <c r="I3" s="499"/>
      <c r="K3" s="499" t="s">
        <v>453</v>
      </c>
      <c r="L3" s="499"/>
      <c r="M3" s="499"/>
      <c r="N3" s="499"/>
      <c r="O3" s="499"/>
      <c r="P3" s="499"/>
      <c r="Q3" s="499"/>
      <c r="R3" s="499"/>
      <c r="T3" s="499" t="s">
        <v>454</v>
      </c>
      <c r="U3" s="499"/>
      <c r="V3" s="499"/>
      <c r="W3" s="499"/>
      <c r="X3" s="499"/>
      <c r="Y3" s="499"/>
      <c r="Z3" s="499"/>
      <c r="AA3" s="499"/>
      <c r="AC3" s="499" t="s">
        <v>455</v>
      </c>
      <c r="AD3" s="499"/>
      <c r="AE3" s="499"/>
      <c r="AF3" s="499"/>
      <c r="AG3" s="499"/>
      <c r="AH3" s="499"/>
      <c r="AI3" s="499"/>
      <c r="AJ3" s="499"/>
    </row>
    <row r="4" spans="2:36" ht="25" customHeight="1">
      <c r="B4" s="545" t="s">
        <v>427</v>
      </c>
      <c r="C4" s="515" t="s">
        <v>328</v>
      </c>
      <c r="D4" s="516"/>
      <c r="E4" s="515" t="s">
        <v>329</v>
      </c>
      <c r="F4" s="516"/>
      <c r="G4" s="536" t="s">
        <v>320</v>
      </c>
      <c r="H4" s="536" t="s">
        <v>389</v>
      </c>
      <c r="I4" s="546" t="s">
        <v>428</v>
      </c>
      <c r="K4" s="545" t="s">
        <v>427</v>
      </c>
      <c r="L4" s="515" t="s">
        <v>328</v>
      </c>
      <c r="M4" s="516"/>
      <c r="N4" s="515" t="s">
        <v>329</v>
      </c>
      <c r="O4" s="516"/>
      <c r="P4" s="536" t="s">
        <v>320</v>
      </c>
      <c r="Q4" s="536" t="s">
        <v>389</v>
      </c>
      <c r="R4" s="546" t="s">
        <v>428</v>
      </c>
      <c r="T4" s="545" t="s">
        <v>427</v>
      </c>
      <c r="U4" s="515" t="s">
        <v>328</v>
      </c>
      <c r="V4" s="516"/>
      <c r="W4" s="515" t="s">
        <v>329</v>
      </c>
      <c r="X4" s="516"/>
      <c r="Y4" s="536" t="s">
        <v>320</v>
      </c>
      <c r="Z4" s="536" t="s">
        <v>389</v>
      </c>
      <c r="AA4" s="546" t="s">
        <v>428</v>
      </c>
      <c r="AC4" s="545" t="s">
        <v>427</v>
      </c>
      <c r="AD4" s="515" t="s">
        <v>328</v>
      </c>
      <c r="AE4" s="516"/>
      <c r="AF4" s="515" t="s">
        <v>329</v>
      </c>
      <c r="AG4" s="516"/>
      <c r="AH4" s="536" t="s">
        <v>320</v>
      </c>
      <c r="AI4" s="536" t="s">
        <v>389</v>
      </c>
      <c r="AJ4" s="546" t="s">
        <v>428</v>
      </c>
    </row>
    <row r="5" spans="2:36" ht="25" customHeight="1">
      <c r="B5" s="513"/>
      <c r="C5" s="520" t="s">
        <v>331</v>
      </c>
      <c r="D5" s="521"/>
      <c r="E5" s="522" t="s">
        <v>332</v>
      </c>
      <c r="F5" s="523"/>
      <c r="G5" s="537"/>
      <c r="H5" s="537"/>
      <c r="I5" s="518"/>
      <c r="K5" s="513"/>
      <c r="L5" s="520" t="s">
        <v>331</v>
      </c>
      <c r="M5" s="521"/>
      <c r="N5" s="522" t="s">
        <v>332</v>
      </c>
      <c r="O5" s="523"/>
      <c r="P5" s="537"/>
      <c r="Q5" s="537"/>
      <c r="R5" s="518"/>
      <c r="T5" s="513"/>
      <c r="U5" s="520" t="s">
        <v>331</v>
      </c>
      <c r="V5" s="521"/>
      <c r="W5" s="522" t="s">
        <v>332</v>
      </c>
      <c r="X5" s="523"/>
      <c r="Y5" s="537"/>
      <c r="Z5" s="537"/>
      <c r="AA5" s="518"/>
      <c r="AC5" s="513"/>
      <c r="AD5" s="520" t="s">
        <v>331</v>
      </c>
      <c r="AE5" s="521"/>
      <c r="AF5" s="522" t="s">
        <v>332</v>
      </c>
      <c r="AG5" s="523"/>
      <c r="AH5" s="537"/>
      <c r="AI5" s="537"/>
      <c r="AJ5" s="518"/>
    </row>
    <row r="6" spans="2:36" ht="25" customHeight="1">
      <c r="B6" s="513"/>
      <c r="C6" s="27" t="s">
        <v>333</v>
      </c>
      <c r="D6" s="27" t="s">
        <v>334</v>
      </c>
      <c r="E6" s="28" t="s">
        <v>333</v>
      </c>
      <c r="F6" s="29" t="s">
        <v>334</v>
      </c>
      <c r="G6" s="542" t="s">
        <v>322</v>
      </c>
      <c r="H6" s="542" t="s">
        <v>391</v>
      </c>
      <c r="I6" s="518"/>
      <c r="K6" s="513"/>
      <c r="L6" s="27" t="s">
        <v>333</v>
      </c>
      <c r="M6" s="27" t="s">
        <v>334</v>
      </c>
      <c r="N6" s="28" t="s">
        <v>333</v>
      </c>
      <c r="O6" s="29" t="s">
        <v>334</v>
      </c>
      <c r="P6" s="542" t="s">
        <v>322</v>
      </c>
      <c r="Q6" s="542" t="s">
        <v>391</v>
      </c>
      <c r="R6" s="518"/>
      <c r="T6" s="513"/>
      <c r="U6" s="27" t="s">
        <v>333</v>
      </c>
      <c r="V6" s="27" t="s">
        <v>334</v>
      </c>
      <c r="W6" s="28" t="s">
        <v>333</v>
      </c>
      <c r="X6" s="29" t="s">
        <v>334</v>
      </c>
      <c r="Y6" s="542" t="s">
        <v>322</v>
      </c>
      <c r="Z6" s="542" t="s">
        <v>391</v>
      </c>
      <c r="AA6" s="518"/>
      <c r="AC6" s="513"/>
      <c r="AD6" s="27" t="s">
        <v>333</v>
      </c>
      <c r="AE6" s="27" t="s">
        <v>334</v>
      </c>
      <c r="AF6" s="28" t="s">
        <v>333</v>
      </c>
      <c r="AG6" s="29" t="s">
        <v>334</v>
      </c>
      <c r="AH6" s="542" t="s">
        <v>322</v>
      </c>
      <c r="AI6" s="542" t="s">
        <v>391</v>
      </c>
      <c r="AJ6" s="518"/>
    </row>
    <row r="7" spans="2:36" ht="25" customHeight="1">
      <c r="B7" s="513"/>
      <c r="C7" s="187" t="s">
        <v>335</v>
      </c>
      <c r="D7" s="188" t="s">
        <v>336</v>
      </c>
      <c r="E7" s="188" t="s">
        <v>335</v>
      </c>
      <c r="F7" s="189" t="s">
        <v>336</v>
      </c>
      <c r="G7" s="542"/>
      <c r="H7" s="542"/>
      <c r="I7" s="518"/>
      <c r="K7" s="513"/>
      <c r="L7" s="30" t="s">
        <v>335</v>
      </c>
      <c r="M7" s="31" t="s">
        <v>336</v>
      </c>
      <c r="N7" s="31" t="s">
        <v>335</v>
      </c>
      <c r="O7" s="32" t="s">
        <v>336</v>
      </c>
      <c r="P7" s="543"/>
      <c r="Q7" s="543"/>
      <c r="R7" s="518"/>
      <c r="T7" s="513"/>
      <c r="U7" s="30" t="s">
        <v>335</v>
      </c>
      <c r="V7" s="31" t="s">
        <v>336</v>
      </c>
      <c r="W7" s="31" t="s">
        <v>335</v>
      </c>
      <c r="X7" s="32" t="s">
        <v>336</v>
      </c>
      <c r="Y7" s="543"/>
      <c r="Z7" s="543"/>
      <c r="AA7" s="518"/>
      <c r="AC7" s="513"/>
      <c r="AD7" s="30" t="s">
        <v>335</v>
      </c>
      <c r="AE7" s="31" t="s">
        <v>336</v>
      </c>
      <c r="AF7" s="31" t="s">
        <v>335</v>
      </c>
      <c r="AG7" s="32" t="s">
        <v>336</v>
      </c>
      <c r="AH7" s="543"/>
      <c r="AI7" s="543"/>
      <c r="AJ7" s="518"/>
    </row>
    <row r="8" spans="2:36" ht="25" customHeight="1">
      <c r="B8" s="179" t="s">
        <v>429</v>
      </c>
      <c r="C8" s="183">
        <v>664</v>
      </c>
      <c r="D8" s="183">
        <v>131</v>
      </c>
      <c r="E8" s="183">
        <v>17</v>
      </c>
      <c r="F8" s="183">
        <v>316</v>
      </c>
      <c r="G8" s="181">
        <v>1128</v>
      </c>
      <c r="H8" s="104">
        <v>6.2183020948180817E-2</v>
      </c>
      <c r="I8" s="190" t="s">
        <v>430</v>
      </c>
      <c r="K8" s="179" t="s">
        <v>429</v>
      </c>
      <c r="L8" s="180">
        <v>585</v>
      </c>
      <c r="M8" s="180">
        <v>129</v>
      </c>
      <c r="N8" s="180">
        <v>21</v>
      </c>
      <c r="O8" s="180">
        <v>279</v>
      </c>
      <c r="P8" s="181">
        <v>1014</v>
      </c>
      <c r="Q8" s="104">
        <v>5.8369790467418838E-2</v>
      </c>
      <c r="R8" s="190" t="s">
        <v>430</v>
      </c>
      <c r="T8" s="82" t="s">
        <v>431</v>
      </c>
      <c r="U8" s="102">
        <v>405</v>
      </c>
      <c r="V8" s="102">
        <v>109</v>
      </c>
      <c r="W8" s="102">
        <v>9</v>
      </c>
      <c r="X8" s="102">
        <v>204</v>
      </c>
      <c r="Y8" s="103">
        <v>727</v>
      </c>
      <c r="Z8" s="104">
        <v>4.5931261056355824E-2</v>
      </c>
      <c r="AA8" s="83" t="s">
        <v>430</v>
      </c>
      <c r="AC8" s="82" t="s">
        <v>431</v>
      </c>
      <c r="AD8" s="102">
        <v>857</v>
      </c>
      <c r="AE8" s="102">
        <v>182</v>
      </c>
      <c r="AF8" s="102">
        <v>32</v>
      </c>
      <c r="AG8" s="102">
        <v>292</v>
      </c>
      <c r="AH8" s="103">
        <v>1363</v>
      </c>
      <c r="AI8" s="104">
        <v>7.4156692056583248E-2</v>
      </c>
      <c r="AJ8" s="83" t="s">
        <v>430</v>
      </c>
    </row>
    <row r="9" spans="2:36" ht="25" customHeight="1">
      <c r="B9" s="191" t="s">
        <v>432</v>
      </c>
      <c r="C9" s="183">
        <v>3159</v>
      </c>
      <c r="D9" s="183">
        <v>515</v>
      </c>
      <c r="E9" s="183">
        <v>88</v>
      </c>
      <c r="F9" s="183">
        <v>1620</v>
      </c>
      <c r="G9" s="181">
        <v>5382</v>
      </c>
      <c r="H9" s="104">
        <v>0.29669239250275636</v>
      </c>
      <c r="I9" s="190" t="s">
        <v>433</v>
      </c>
      <c r="K9" s="191" t="s">
        <v>432</v>
      </c>
      <c r="L9" s="183">
        <v>2688</v>
      </c>
      <c r="M9" s="183">
        <v>489</v>
      </c>
      <c r="N9" s="183">
        <v>100</v>
      </c>
      <c r="O9" s="183">
        <v>1571</v>
      </c>
      <c r="P9" s="181">
        <v>4848</v>
      </c>
      <c r="Q9" s="104">
        <v>0.27906976744186046</v>
      </c>
      <c r="R9" s="190" t="s">
        <v>433</v>
      </c>
      <c r="T9" s="82" t="s">
        <v>432</v>
      </c>
      <c r="U9" s="102">
        <v>2264</v>
      </c>
      <c r="V9" s="102">
        <v>445</v>
      </c>
      <c r="W9" s="102">
        <v>78</v>
      </c>
      <c r="X9" s="102">
        <v>1359</v>
      </c>
      <c r="Y9" s="103">
        <v>4146</v>
      </c>
      <c r="Z9" s="104">
        <v>0.26194086429112967</v>
      </c>
      <c r="AA9" s="83" t="s">
        <v>433</v>
      </c>
      <c r="AC9" s="82" t="s">
        <v>432</v>
      </c>
      <c r="AD9" s="102">
        <v>3295</v>
      </c>
      <c r="AE9" s="102">
        <v>590</v>
      </c>
      <c r="AF9" s="102">
        <v>120</v>
      </c>
      <c r="AG9" s="102">
        <v>1712</v>
      </c>
      <c r="AH9" s="103">
        <v>5717</v>
      </c>
      <c r="AI9" s="104">
        <v>0.31104461371055497</v>
      </c>
      <c r="AJ9" s="83" t="s">
        <v>433</v>
      </c>
    </row>
    <row r="10" spans="2:36" ht="25" customHeight="1">
      <c r="B10" s="191" t="s">
        <v>434</v>
      </c>
      <c r="C10" s="183">
        <v>1996</v>
      </c>
      <c r="D10" s="183">
        <v>561</v>
      </c>
      <c r="E10" s="183">
        <v>170</v>
      </c>
      <c r="F10" s="183">
        <v>2770</v>
      </c>
      <c r="G10" s="181">
        <v>5497</v>
      </c>
      <c r="H10" s="104">
        <v>0.30303197353914002</v>
      </c>
      <c r="I10" s="190" t="s">
        <v>435</v>
      </c>
      <c r="K10" s="191" t="s">
        <v>434</v>
      </c>
      <c r="L10" s="183">
        <v>1851</v>
      </c>
      <c r="M10" s="183">
        <v>538</v>
      </c>
      <c r="N10" s="183">
        <v>152</v>
      </c>
      <c r="O10" s="183">
        <v>2685</v>
      </c>
      <c r="P10" s="181">
        <v>5226</v>
      </c>
      <c r="Q10" s="104">
        <v>0.30082892010131246</v>
      </c>
      <c r="R10" s="190" t="s">
        <v>435</v>
      </c>
      <c r="T10" s="82" t="s">
        <v>434</v>
      </c>
      <c r="U10" s="102">
        <v>1713</v>
      </c>
      <c r="V10" s="102">
        <v>513</v>
      </c>
      <c r="W10" s="102">
        <v>147</v>
      </c>
      <c r="X10" s="102">
        <v>2458</v>
      </c>
      <c r="Y10" s="103">
        <v>4831</v>
      </c>
      <c r="Z10" s="104">
        <v>0.30521859994945666</v>
      </c>
      <c r="AA10" s="83" t="s">
        <v>435</v>
      </c>
      <c r="AC10" s="82" t="s">
        <v>434</v>
      </c>
      <c r="AD10" s="102">
        <v>1945</v>
      </c>
      <c r="AE10" s="102">
        <v>680</v>
      </c>
      <c r="AF10" s="102">
        <v>172</v>
      </c>
      <c r="AG10" s="102">
        <v>2552</v>
      </c>
      <c r="AH10" s="103">
        <v>5349</v>
      </c>
      <c r="AI10" s="104">
        <v>0.29102285092491836</v>
      </c>
      <c r="AJ10" s="83" t="s">
        <v>435</v>
      </c>
    </row>
    <row r="11" spans="2:36" ht="25" customHeight="1">
      <c r="B11" s="191" t="s">
        <v>436</v>
      </c>
      <c r="C11" s="183">
        <v>732</v>
      </c>
      <c r="D11" s="183">
        <v>405</v>
      </c>
      <c r="E11" s="183">
        <v>141</v>
      </c>
      <c r="F11" s="183">
        <v>1781</v>
      </c>
      <c r="G11" s="181">
        <v>3059</v>
      </c>
      <c r="H11" s="104">
        <v>0.16863285556780597</v>
      </c>
      <c r="I11" s="190" t="s">
        <v>437</v>
      </c>
      <c r="K11" s="191" t="s">
        <v>436</v>
      </c>
      <c r="L11" s="183">
        <v>651</v>
      </c>
      <c r="M11" s="183">
        <v>416</v>
      </c>
      <c r="N11" s="183">
        <v>107</v>
      </c>
      <c r="O11" s="183">
        <v>1904</v>
      </c>
      <c r="P11" s="181">
        <v>3078</v>
      </c>
      <c r="Q11" s="104">
        <v>0.17718167165553764</v>
      </c>
      <c r="R11" s="190" t="s">
        <v>437</v>
      </c>
      <c r="T11" s="82" t="s">
        <v>436</v>
      </c>
      <c r="U11" s="102">
        <v>663</v>
      </c>
      <c r="V11" s="102">
        <v>401</v>
      </c>
      <c r="W11" s="102">
        <v>101</v>
      </c>
      <c r="X11" s="102">
        <v>1836</v>
      </c>
      <c r="Y11" s="103">
        <v>3001</v>
      </c>
      <c r="Z11" s="104">
        <v>0.18960070760677281</v>
      </c>
      <c r="AA11" s="83" t="s">
        <v>437</v>
      </c>
      <c r="AC11" s="82" t="s">
        <v>436</v>
      </c>
      <c r="AD11" s="102">
        <v>771</v>
      </c>
      <c r="AE11" s="102">
        <v>422</v>
      </c>
      <c r="AF11" s="102">
        <v>129</v>
      </c>
      <c r="AG11" s="102">
        <v>1690</v>
      </c>
      <c r="AH11" s="103">
        <v>3012</v>
      </c>
      <c r="AI11" s="104">
        <v>0.16387377584330795</v>
      </c>
      <c r="AJ11" s="83" t="s">
        <v>437</v>
      </c>
    </row>
    <row r="12" spans="2:36" ht="25" customHeight="1">
      <c r="B12" s="191" t="s">
        <v>438</v>
      </c>
      <c r="C12" s="183">
        <v>381</v>
      </c>
      <c r="D12" s="183">
        <v>242</v>
      </c>
      <c r="E12" s="183">
        <v>84</v>
      </c>
      <c r="F12" s="183">
        <v>932</v>
      </c>
      <c r="G12" s="181">
        <v>1639</v>
      </c>
      <c r="H12" s="104">
        <v>9.0352811466372654E-2</v>
      </c>
      <c r="I12" s="190" t="s">
        <v>439</v>
      </c>
      <c r="K12" s="191" t="s">
        <v>438</v>
      </c>
      <c r="L12" s="183">
        <v>359</v>
      </c>
      <c r="M12" s="183">
        <v>277</v>
      </c>
      <c r="N12" s="183">
        <v>82</v>
      </c>
      <c r="O12" s="183">
        <v>1043</v>
      </c>
      <c r="P12" s="181">
        <v>1761</v>
      </c>
      <c r="Q12" s="104">
        <v>0.10137002072300254</v>
      </c>
      <c r="R12" s="190" t="s">
        <v>439</v>
      </c>
      <c r="T12" s="82" t="s">
        <v>438</v>
      </c>
      <c r="U12" s="102">
        <v>341</v>
      </c>
      <c r="V12" s="102">
        <v>282</v>
      </c>
      <c r="W12" s="102">
        <v>87</v>
      </c>
      <c r="X12" s="102">
        <v>1004</v>
      </c>
      <c r="Y12" s="103">
        <v>1714</v>
      </c>
      <c r="Z12" s="104">
        <v>0.10828910791003285</v>
      </c>
      <c r="AA12" s="83" t="s">
        <v>439</v>
      </c>
      <c r="AC12" s="82" t="s">
        <v>438</v>
      </c>
      <c r="AD12" s="102">
        <v>439</v>
      </c>
      <c r="AE12" s="102">
        <v>249</v>
      </c>
      <c r="AF12" s="102">
        <v>93</v>
      </c>
      <c r="AG12" s="102">
        <v>872</v>
      </c>
      <c r="AH12" s="103">
        <v>1653</v>
      </c>
      <c r="AI12" s="104">
        <v>8.9934711643090318E-2</v>
      </c>
      <c r="AJ12" s="83" t="s">
        <v>439</v>
      </c>
    </row>
    <row r="13" spans="2:36" ht="25" customHeight="1">
      <c r="B13" s="191" t="s">
        <v>440</v>
      </c>
      <c r="C13" s="183">
        <v>215</v>
      </c>
      <c r="D13" s="183">
        <v>156</v>
      </c>
      <c r="E13" s="183">
        <v>69</v>
      </c>
      <c r="F13" s="183">
        <v>467</v>
      </c>
      <c r="G13" s="181">
        <v>907</v>
      </c>
      <c r="H13" s="104">
        <v>0.05</v>
      </c>
      <c r="I13" s="190" t="s">
        <v>441</v>
      </c>
      <c r="K13" s="191" t="s">
        <v>440</v>
      </c>
      <c r="L13" s="183">
        <v>225</v>
      </c>
      <c r="M13" s="183">
        <v>113</v>
      </c>
      <c r="N13" s="183">
        <v>61</v>
      </c>
      <c r="O13" s="183">
        <v>494</v>
      </c>
      <c r="P13" s="181">
        <v>893</v>
      </c>
      <c r="Q13" s="104">
        <v>5.1404559060557221E-2</v>
      </c>
      <c r="R13" s="190" t="s">
        <v>441</v>
      </c>
      <c r="T13" s="82" t="s">
        <v>440</v>
      </c>
      <c r="U13" s="102">
        <v>207</v>
      </c>
      <c r="V13" s="102">
        <v>141</v>
      </c>
      <c r="W13" s="102">
        <v>61</v>
      </c>
      <c r="X13" s="102">
        <v>488</v>
      </c>
      <c r="Y13" s="103">
        <v>897</v>
      </c>
      <c r="Z13" s="104">
        <v>5.6671721000758152E-2</v>
      </c>
      <c r="AA13" s="83" t="s">
        <v>441</v>
      </c>
      <c r="AC13" s="82" t="s">
        <v>440</v>
      </c>
      <c r="AD13" s="102">
        <v>230</v>
      </c>
      <c r="AE13" s="102">
        <v>131</v>
      </c>
      <c r="AF13" s="102">
        <v>66</v>
      </c>
      <c r="AG13" s="102">
        <v>395</v>
      </c>
      <c r="AH13" s="103">
        <v>822</v>
      </c>
      <c r="AI13" s="104">
        <v>4.4722524483133838E-2</v>
      </c>
      <c r="AJ13" s="83" t="s">
        <v>441</v>
      </c>
    </row>
    <row r="14" spans="2:36" ht="25" customHeight="1">
      <c r="B14" s="191" t="s">
        <v>442</v>
      </c>
      <c r="C14" s="183">
        <v>94</v>
      </c>
      <c r="D14" s="183">
        <v>55</v>
      </c>
      <c r="E14" s="183">
        <v>35</v>
      </c>
      <c r="F14" s="183">
        <v>172</v>
      </c>
      <c r="G14" s="181">
        <v>356</v>
      </c>
      <c r="H14" s="104">
        <v>1.9625137816979051E-2</v>
      </c>
      <c r="I14" s="190" t="s">
        <v>443</v>
      </c>
      <c r="K14" s="191" t="s">
        <v>442</v>
      </c>
      <c r="L14" s="183">
        <v>88</v>
      </c>
      <c r="M14" s="183">
        <v>55</v>
      </c>
      <c r="N14" s="183">
        <v>37</v>
      </c>
      <c r="O14" s="183">
        <v>186</v>
      </c>
      <c r="P14" s="181">
        <v>366</v>
      </c>
      <c r="Q14" s="104">
        <v>2.1068385908358276E-2</v>
      </c>
      <c r="R14" s="190" t="s">
        <v>443</v>
      </c>
      <c r="T14" s="82" t="s">
        <v>442</v>
      </c>
      <c r="U14" s="102">
        <v>86</v>
      </c>
      <c r="V14" s="102">
        <v>49</v>
      </c>
      <c r="W14" s="102">
        <v>45</v>
      </c>
      <c r="X14" s="102">
        <v>168</v>
      </c>
      <c r="Y14" s="103">
        <v>348</v>
      </c>
      <c r="Z14" s="104">
        <v>2.1986353297952996E-2</v>
      </c>
      <c r="AA14" s="83" t="s">
        <v>443</v>
      </c>
      <c r="AC14" s="82" t="s">
        <v>442</v>
      </c>
      <c r="AD14" s="102">
        <v>80</v>
      </c>
      <c r="AE14" s="102">
        <v>46</v>
      </c>
      <c r="AF14" s="102">
        <v>27</v>
      </c>
      <c r="AG14" s="102">
        <v>142</v>
      </c>
      <c r="AH14" s="103">
        <v>295</v>
      </c>
      <c r="AI14" s="104">
        <v>1.6050054406964092E-2</v>
      </c>
      <c r="AJ14" s="83" t="s">
        <v>443</v>
      </c>
    </row>
    <row r="15" spans="2:36" ht="25" customHeight="1">
      <c r="B15" s="191" t="s">
        <v>444</v>
      </c>
      <c r="C15" s="183">
        <v>31</v>
      </c>
      <c r="D15" s="183">
        <v>20</v>
      </c>
      <c r="E15" s="183">
        <v>8</v>
      </c>
      <c r="F15" s="183">
        <v>53</v>
      </c>
      <c r="G15" s="181">
        <v>112</v>
      </c>
      <c r="H15" s="104">
        <v>6.1742006615214994E-3</v>
      </c>
      <c r="I15" s="190" t="s">
        <v>445</v>
      </c>
      <c r="K15" s="191" t="s">
        <v>444</v>
      </c>
      <c r="L15" s="183">
        <v>32</v>
      </c>
      <c r="M15" s="183">
        <v>19</v>
      </c>
      <c r="N15" s="183">
        <v>17</v>
      </c>
      <c r="O15" s="183">
        <v>57</v>
      </c>
      <c r="P15" s="181">
        <v>125</v>
      </c>
      <c r="Q15" s="104">
        <v>7.1954869905595208E-3</v>
      </c>
      <c r="R15" s="190" t="s">
        <v>445</v>
      </c>
      <c r="T15" s="82" t="s">
        <v>444</v>
      </c>
      <c r="U15" s="102">
        <v>20</v>
      </c>
      <c r="V15" s="102">
        <v>13</v>
      </c>
      <c r="W15" s="102">
        <v>14</v>
      </c>
      <c r="X15" s="102">
        <v>72</v>
      </c>
      <c r="Y15" s="103">
        <v>119</v>
      </c>
      <c r="Z15" s="104">
        <v>7.5183219610816272E-3</v>
      </c>
      <c r="AA15" s="83" t="s">
        <v>445</v>
      </c>
      <c r="AC15" s="82" t="s">
        <v>444</v>
      </c>
      <c r="AD15" s="102">
        <v>27</v>
      </c>
      <c r="AE15" s="102">
        <v>16</v>
      </c>
      <c r="AF15" s="102">
        <v>16</v>
      </c>
      <c r="AG15" s="102">
        <v>59</v>
      </c>
      <c r="AH15" s="103">
        <v>118</v>
      </c>
      <c r="AI15" s="104">
        <v>6.4200217627856365E-3</v>
      </c>
      <c r="AJ15" s="83" t="s">
        <v>445</v>
      </c>
    </row>
    <row r="16" spans="2:36" ht="25" customHeight="1">
      <c r="B16" s="191" t="s">
        <v>446</v>
      </c>
      <c r="C16" s="183">
        <v>14</v>
      </c>
      <c r="D16" s="183">
        <v>10</v>
      </c>
      <c r="E16" s="183">
        <v>7</v>
      </c>
      <c r="F16" s="183">
        <v>29</v>
      </c>
      <c r="G16" s="181">
        <v>60</v>
      </c>
      <c r="H16" s="104">
        <v>3.3076074972436605E-3</v>
      </c>
      <c r="I16" s="190" t="s">
        <v>447</v>
      </c>
      <c r="K16" s="191" t="s">
        <v>446</v>
      </c>
      <c r="L16" s="183">
        <v>19</v>
      </c>
      <c r="M16" s="183">
        <v>11</v>
      </c>
      <c r="N16" s="183">
        <v>4</v>
      </c>
      <c r="O16" s="183">
        <v>27</v>
      </c>
      <c r="P16" s="181">
        <v>61</v>
      </c>
      <c r="Q16" s="104">
        <v>3.5113976513930461E-3</v>
      </c>
      <c r="R16" s="190" t="s">
        <v>447</v>
      </c>
      <c r="T16" s="82" t="s">
        <v>446</v>
      </c>
      <c r="U16" s="102">
        <v>8</v>
      </c>
      <c r="V16" s="102">
        <v>2</v>
      </c>
      <c r="W16" s="102">
        <v>6</v>
      </c>
      <c r="X16" s="102">
        <v>29</v>
      </c>
      <c r="Y16" s="103">
        <v>45</v>
      </c>
      <c r="Z16" s="104">
        <v>2.843062926459439E-3</v>
      </c>
      <c r="AA16" s="83" t="s">
        <v>447</v>
      </c>
      <c r="AC16" s="82" t="s">
        <v>446</v>
      </c>
      <c r="AD16" s="102">
        <v>10</v>
      </c>
      <c r="AE16" s="102">
        <v>9</v>
      </c>
      <c r="AF16" s="102">
        <v>5</v>
      </c>
      <c r="AG16" s="102">
        <v>27</v>
      </c>
      <c r="AH16" s="103">
        <v>51</v>
      </c>
      <c r="AI16" s="104">
        <v>2.7747551686615889E-3</v>
      </c>
      <c r="AJ16" s="83" t="s">
        <v>447</v>
      </c>
    </row>
    <row r="17" spans="2:36" ht="25" customHeight="1" thickBot="1">
      <c r="B17" s="184" t="s">
        <v>320</v>
      </c>
      <c r="C17" s="185">
        <v>7286</v>
      </c>
      <c r="D17" s="185">
        <v>2095</v>
      </c>
      <c r="E17" s="185">
        <v>619</v>
      </c>
      <c r="F17" s="185">
        <v>8140</v>
      </c>
      <c r="G17" s="185">
        <v>18140</v>
      </c>
      <c r="H17" s="107">
        <v>1</v>
      </c>
      <c r="I17" s="186" t="s">
        <v>322</v>
      </c>
      <c r="K17" s="184" t="s">
        <v>320</v>
      </c>
      <c r="L17" s="185">
        <v>6498</v>
      </c>
      <c r="M17" s="185">
        <v>2047</v>
      </c>
      <c r="N17" s="185">
        <v>581</v>
      </c>
      <c r="O17" s="185">
        <v>8246</v>
      </c>
      <c r="P17" s="185">
        <v>17372</v>
      </c>
      <c r="Q17" s="107">
        <v>1</v>
      </c>
      <c r="R17" s="186" t="s">
        <v>322</v>
      </c>
      <c r="T17" s="105" t="s">
        <v>320</v>
      </c>
      <c r="U17" s="106">
        <v>5707</v>
      </c>
      <c r="V17" s="106">
        <v>1955</v>
      </c>
      <c r="W17" s="106">
        <v>548</v>
      </c>
      <c r="X17" s="106">
        <v>7618</v>
      </c>
      <c r="Y17" s="106">
        <v>15828</v>
      </c>
      <c r="Z17" s="107">
        <v>1</v>
      </c>
      <c r="AA17" s="108" t="s">
        <v>322</v>
      </c>
      <c r="AC17" s="105" t="s">
        <v>320</v>
      </c>
      <c r="AD17" s="106">
        <v>7654</v>
      </c>
      <c r="AE17" s="106">
        <v>2325</v>
      </c>
      <c r="AF17" s="106">
        <v>660</v>
      </c>
      <c r="AG17" s="106">
        <v>7741</v>
      </c>
      <c r="AH17" s="106">
        <v>18380</v>
      </c>
      <c r="AI17" s="107">
        <v>1</v>
      </c>
      <c r="AJ17" s="108" t="s">
        <v>456</v>
      </c>
    </row>
    <row r="18" spans="2:36" ht="54" customHeight="1">
      <c r="B18" s="540" t="s">
        <v>448</v>
      </c>
      <c r="C18" s="540"/>
      <c r="D18" s="540"/>
      <c r="E18" s="540"/>
      <c r="F18" s="541" t="s">
        <v>377</v>
      </c>
      <c r="G18" s="541"/>
      <c r="H18" s="541"/>
      <c r="I18" s="541"/>
      <c r="K18" s="540" t="s">
        <v>448</v>
      </c>
      <c r="L18" s="540"/>
      <c r="M18" s="540"/>
      <c r="N18" s="540"/>
      <c r="O18" s="541" t="s">
        <v>377</v>
      </c>
      <c r="P18" s="541"/>
      <c r="Q18" s="541"/>
      <c r="R18" s="541"/>
      <c r="T18" s="540" t="s">
        <v>448</v>
      </c>
      <c r="U18" s="540"/>
      <c r="V18" s="540"/>
      <c r="W18" s="540"/>
      <c r="X18" s="541" t="s">
        <v>378</v>
      </c>
      <c r="Y18" s="541"/>
      <c r="Z18" s="541"/>
      <c r="AA18" s="541"/>
      <c r="AC18" s="540" t="s">
        <v>418</v>
      </c>
      <c r="AD18" s="540"/>
      <c r="AE18" s="540"/>
      <c r="AF18" s="540"/>
      <c r="AG18" s="541" t="s">
        <v>379</v>
      </c>
      <c r="AH18" s="541"/>
      <c r="AI18" s="541"/>
      <c r="AJ18" s="541"/>
    </row>
    <row r="19" spans="2:36" ht="14">
      <c r="C19" s="159"/>
      <c r="D19" s="159"/>
      <c r="E19" s="159"/>
      <c r="F19" s="159"/>
      <c r="G19" s="159"/>
    </row>
  </sheetData>
  <mergeCells count="56">
    <mergeCell ref="H4:H5"/>
    <mergeCell ref="I4:I7"/>
    <mergeCell ref="C5:D5"/>
    <mergeCell ref="E5:F5"/>
    <mergeCell ref="G6:G7"/>
    <mergeCell ref="H6:H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T2:AA2"/>
    <mergeCell ref="T3:AA3"/>
    <mergeCell ref="T4:T7"/>
    <mergeCell ref="U4:V4"/>
    <mergeCell ref="W4:X4"/>
    <mergeCell ref="Y4:Y5"/>
    <mergeCell ref="Z4:Z5"/>
    <mergeCell ref="AA4:AA7"/>
    <mergeCell ref="U5:V5"/>
    <mergeCell ref="W5:X5"/>
    <mergeCell ref="Y6:Y7"/>
    <mergeCell ref="Z6:Z7"/>
    <mergeCell ref="Q4:Q5"/>
    <mergeCell ref="R4:R7"/>
    <mergeCell ref="L5:M5"/>
    <mergeCell ref="N5:O5"/>
    <mergeCell ref="P6:P7"/>
    <mergeCell ref="Q6:Q7"/>
    <mergeCell ref="T18:W18"/>
    <mergeCell ref="X18:AA18"/>
    <mergeCell ref="AH6:AH7"/>
    <mergeCell ref="AI6:AI7"/>
    <mergeCell ref="AC18:AF18"/>
    <mergeCell ref="AG18:AJ18"/>
    <mergeCell ref="AC2:AJ2"/>
    <mergeCell ref="AC3:AJ3"/>
    <mergeCell ref="AC4:AC7"/>
    <mergeCell ref="AD4:AE4"/>
    <mergeCell ref="AF4:AG4"/>
    <mergeCell ref="AH4:AH5"/>
    <mergeCell ref="AI4:AI5"/>
    <mergeCell ref="AJ4:AJ7"/>
    <mergeCell ref="AD5:AE5"/>
    <mergeCell ref="AF5:AG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CBB16D-CCF5-44BA-8DAD-7802DB8E171D}">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0983a61d-7d14-4311-9cef-3ce0c2f5251e"/>
    <ds:schemaRef ds:uri="http://www.w3.org/XML/1998/namespace"/>
    <ds:schemaRef ds:uri="http://purl.org/dc/terms/"/>
    <ds:schemaRef ds:uri="http://purl.org/dc/dcmitype/"/>
  </ds:schemaRefs>
</ds:datastoreItem>
</file>

<file path=customXml/itemProps3.xml><?xml version="1.0" encoding="utf-8"?>
<ds:datastoreItem xmlns:ds="http://schemas.openxmlformats.org/officeDocument/2006/customXml" ds:itemID="{EC79FF6C-27CA-4678-B4D6-219F1EFA3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18</vt:i4>
      </vt:variant>
    </vt:vector>
  </HeadingPairs>
  <TitlesOfParts>
    <vt:vector size="66" baseType="lpstr">
      <vt:lpstr>Index الفهرس</vt:lpstr>
      <vt:lpstr>Metadata البيانات الوصفية</vt:lpstr>
      <vt:lpstr>Population</vt:lpstr>
      <vt:lpstr>Marriage - Nationality 1</vt:lpstr>
      <vt:lpstr>Marriage - Nationality2</vt:lpstr>
      <vt:lpstr>Marriage - Mixed and Un</vt:lpstr>
      <vt:lpstr>Marriage - Months</vt:lpstr>
      <vt:lpstr>Marriage - Hus. Nationality</vt:lpstr>
      <vt:lpstr>Marriage - Wife Nationality</vt:lpstr>
      <vt:lpstr>Marriage - Age Group</vt:lpstr>
      <vt:lpstr>Emirati Marriage - Age Group</vt:lpstr>
      <vt:lpstr>Marriage - Average and Median</vt:lpstr>
      <vt:lpstr>Marriage - Age Gap</vt:lpstr>
      <vt:lpstr>Marriage - Countries</vt:lpstr>
      <vt:lpstr>Marriage - Status</vt:lpstr>
      <vt:lpstr>Emirati Marriage - Status</vt:lpstr>
      <vt:lpstr>Marriage - Education</vt:lpstr>
      <vt:lpstr>Marriage - Wife's Education</vt:lpstr>
      <vt:lpstr>Marriage - Husband's Employment</vt:lpstr>
      <vt:lpstr>Marriage - Wife's Employment</vt:lpstr>
      <vt:lpstr>Marriage - Spouse Relationship</vt:lpstr>
      <vt:lpstr>Divorce Cases</vt:lpstr>
      <vt:lpstr>Divorce - Nationality</vt:lpstr>
      <vt:lpstr>Divorce - Mixed and Un-mixed </vt:lpstr>
      <vt:lpstr>Divorce - Month</vt:lpstr>
      <vt:lpstr>Divorce - Age Group</vt:lpstr>
      <vt:lpstr>Divorce - Wife Age Group</vt:lpstr>
      <vt:lpstr>Divorce - Age Group of Spouse</vt:lpstr>
      <vt:lpstr>Emirati - Age Group of Spouse</vt:lpstr>
      <vt:lpstr>Divorce - Average and Median</vt:lpstr>
      <vt:lpstr>Divorce - Age Gap</vt:lpstr>
      <vt:lpstr>Divorce - Countries</vt:lpstr>
      <vt:lpstr>Divorce - Education</vt:lpstr>
      <vt:lpstr>Births - Nationality</vt:lpstr>
      <vt:lpstr>Births - Emirate</vt:lpstr>
      <vt:lpstr>Births - Month</vt:lpstr>
      <vt:lpstr>Births - Parents Nationality</vt:lpstr>
      <vt:lpstr>Births - Age</vt:lpstr>
      <vt:lpstr>Deaths - Nationality</vt:lpstr>
      <vt:lpstr>Deaths - Emirate</vt:lpstr>
      <vt:lpstr>Deaths - Age Group</vt:lpstr>
      <vt:lpstr>Neonatal Mortality</vt:lpstr>
      <vt:lpstr>Infant Mortality</vt:lpstr>
      <vt:lpstr>Child Mortality</vt:lpstr>
      <vt:lpstr>Deaths - Indicators</vt:lpstr>
      <vt:lpstr>Unpaid Household Duties</vt:lpstr>
      <vt:lpstr>Volunteering</vt:lpstr>
      <vt:lpstr>18</vt:lpstr>
      <vt:lpstr>'Births - Age'!Print_Area</vt:lpstr>
      <vt:lpstr>'Births - Emirate'!Print_Area</vt:lpstr>
      <vt:lpstr>'Births - Month'!Print_Area</vt:lpstr>
      <vt:lpstr>'Births - Nationality'!Print_Area</vt:lpstr>
      <vt:lpstr>'Births - Parents Nationality'!Print_Area</vt:lpstr>
      <vt:lpstr>'Child Mortality'!Print_Area</vt:lpstr>
      <vt:lpstr>'Deaths - Age Group'!Print_Area</vt:lpstr>
      <vt:lpstr>'Deaths - Emirate'!Print_Area</vt:lpstr>
      <vt:lpstr>'Deaths - Indicators'!Print_Area</vt:lpstr>
      <vt:lpstr>'Deaths - Nationality'!Print_Area</vt:lpstr>
      <vt:lpstr>'Divorce - Age Gap'!Print_Area</vt:lpstr>
      <vt:lpstr>'Divorce - Countries'!Print_Area</vt:lpstr>
      <vt:lpstr>'Divorce - Education'!Print_Area</vt:lpstr>
      <vt:lpstr>'Divorce - Mixed and Un-mixed '!Print_Area</vt:lpstr>
      <vt:lpstr>'Divorce - Month'!Print_Area</vt:lpstr>
      <vt:lpstr>'Divorce - Wife Age Group'!Print_Area</vt:lpstr>
      <vt:lpstr>'Infant Mortality'!Print_Area</vt:lpstr>
      <vt:lpstr>'Neonatal Mortality'!Print_Area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Alsuwaidi</cp:lastModifiedBy>
  <cp:revision/>
  <dcterms:created xsi:type="dcterms:W3CDTF">2021-08-11T05:28:50Z</dcterms:created>
  <dcterms:modified xsi:type="dcterms:W3CDTF">2026-06-18T11:35:50Z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